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'doc1'!$8:$14</definedName>
  </definedNames>
  <calcPr fullCalcOnLoad="1"/>
</workbook>
</file>

<file path=xl/sharedStrings.xml><?xml version="1.0" encoding="utf-8"?>
<sst xmlns="http://schemas.openxmlformats.org/spreadsheetml/2006/main" count="5019" uniqueCount="318">
  <si>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</si>
  <si>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</si>
  <si>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</si>
  <si>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</si>
  <si>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</si>
  <si>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</si>
  <si>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</si>
  <si>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</si>
  <si>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</si>
  <si>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</si>
  <si>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</si>
  <si>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</si>
  <si>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</si>
  <si>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</si>
  <si>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</si>
  <si>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</si>
  <si>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</si>
  <si>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</si>
  <si>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</si>
  <si>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</si>
  <si>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</si>
  <si>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</si>
  <si>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</si>
  <si>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</si>
  <si>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</si>
  <si>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</si>
  <si>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</si>
  <si>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010</t>
  </si>
  <si>
    <t>Rolnictwo i łowiectwo</t>
  </si>
  <si>
    <t>0,00</t>
  </si>
  <si>
    <t>01008</t>
  </si>
  <si>
    <t>Melioracje wodne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</si>
  <si>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</si>
  <si>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</si>
  <si>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</si>
  <si>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</si>
  <si>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</si>
  <si>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</si>
  <si>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6050</t>
  </si>
  <si>
    <t>Wydatki inwestycyjne jednostek budżetowych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</si>
  <si>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</si>
  <si>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</si>
  <si>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</si>
  <si>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</si>
  <si>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2850</t>
  </si>
  <si>
    <t>Wpłaty gmin na rzecz izb rolniczych w wysokości 2% uzyskanych wpływów z podatku rolnego</t>
  </si>
  <si>
    <t>6059</t>
  </si>
  <si>
    <t>01095</t>
  </si>
  <si>
    <t>Pozostała działalność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</si>
  <si>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</si>
  <si>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</si>
  <si>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</si>
  <si>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</si>
  <si>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</si>
  <si>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</si>
  <si>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600</t>
  </si>
  <si>
    <t>Transport i łączność</t>
  </si>
  <si>
    <t>60013</t>
  </si>
  <si>
    <t>Drogi publiczne wojewódzkie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</si>
  <si>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</si>
  <si>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</si>
  <si>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</si>
  <si>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</si>
  <si>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3020</t>
  </si>
  <si>
    <t>Wydatki osobowe niezaliczone do wynagrodzeń</t>
  </si>
  <si>
    <t>4040</t>
  </si>
  <si>
    <t>Dodatkowe wynagrodzenie roczne</t>
  </si>
  <si>
    <t>4140</t>
  </si>
  <si>
    <t>Wpłaty na Państwowy Fundusz Rehabilitacji Osób Niepełnosprawnych</t>
  </si>
  <si>
    <t>4260</t>
  </si>
  <si>
    <t>Zakup energii</t>
  </si>
  <si>
    <t>4270</t>
  </si>
  <si>
    <t>Zakup usług remontowych</t>
  </si>
  <si>
    <t>4280</t>
  </si>
  <si>
    <t>Zakup usług zdrowotnych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</si>
  <si>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</si>
  <si>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</si>
  <si>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</si>
  <si>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</si>
  <si>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6060</t>
  </si>
  <si>
    <t>Wydatki na zakupy inwestycyjne jednostek budżetowych</t>
  </si>
  <si>
    <t>6057</t>
  </si>
  <si>
    <t>700</t>
  </si>
  <si>
    <t>Gospodarka mieszkaniowa</t>
  </si>
  <si>
    <t>70001</t>
  </si>
  <si>
    <t>Zakłady gospodarki mieszkaniowej</t>
  </si>
  <si>
    <t>4170</t>
  </si>
  <si>
    <t>Wynagrodzenia bezosobowe</t>
  </si>
  <si>
    <t>4390</t>
  </si>
  <si>
    <t>Zakup usług obejmujących wykonanie ekspertyz, analiz i opinii</t>
  </si>
  <si>
    <t>4600</t>
  </si>
  <si>
    <t>Kary i odszkodowania wypłacane na rzecz osób prawnych i innych jednostek organizacyjnych</t>
  </si>
  <si>
    <t>4610</t>
  </si>
  <si>
    <t>Koszty postępowania sądowego i prokuratorskiego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</si>
  <si>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</si>
  <si>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</si>
  <si>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</si>
  <si>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</si>
  <si>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</si>
  <si>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</si>
  <si>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</si>
  <si>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</si>
  <si>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</si>
  <si>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</si>
  <si>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</si>
  <si>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</si>
  <si>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</si>
  <si>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</si>
  <si>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</si>
  <si>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</si>
  <si>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</si>
  <si>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4410</t>
  </si>
  <si>
    <t>Podróże służbowe krajowe</t>
  </si>
  <si>
    <t>75023</t>
  </si>
  <si>
    <t>Urzędy gmin (miast i miast na prawach powiatu)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</si>
  <si>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</si>
  <si>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</si>
  <si>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4100</t>
  </si>
  <si>
    <t>Wynagrodzenia agencyjno-prowizyjne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</si>
  <si>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</si>
  <si>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</si>
  <si>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</si>
  <si>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</si>
  <si>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</si>
  <si>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</si>
  <si>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4400</t>
  </si>
  <si>
    <t>Opłaty za administrowanie i czynsze za budynki, lokale i pomieszczenia garażowe</t>
  </si>
  <si>
    <t>4530</t>
  </si>
  <si>
    <t>Podatek od towarów i usług (VAT).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</si>
  <si>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</si>
  <si>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</si>
  <si>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</si>
  <si>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</si>
  <si>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</si>
  <si>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</si>
  <si>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</si>
  <si>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</si>
  <si>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</si>
  <si>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</si>
  <si>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</si>
  <si>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</si>
  <si>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</si>
  <si>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75412</t>
  </si>
  <si>
    <t>Ochotnicze straże pożarne</t>
  </si>
  <si>
    <t>75416</t>
  </si>
  <si>
    <t>Straż Miejska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</si>
  <si>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</si>
  <si>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</si>
  <si>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</si>
  <si>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</si>
  <si>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</si>
  <si>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</si>
  <si>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</si>
  <si>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</si>
  <si>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</si>
  <si>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</si>
  <si>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</si>
  <si>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</si>
  <si>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</si>
  <si>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</si>
  <si>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</si>
  <si>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</si>
  <si>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</si>
  <si>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</si>
  <si>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</si>
  <si>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</si>
  <si>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4240</t>
  </si>
  <si>
    <t>Zakup pomocy naukowych, dydaktycznych i książek</t>
  </si>
  <si>
    <t>80103</t>
  </si>
  <si>
    <t>Oddziały przedszkolne w szkołach podstawowych</t>
  </si>
  <si>
    <t>80104</t>
  </si>
  <si>
    <t xml:space="preserve">Przedszkola </t>
  </si>
  <si>
    <t>2540</t>
  </si>
  <si>
    <t>Dotacja podmiotowa z budżetu dla niepublicznej jednostki systemu oświaty</t>
  </si>
  <si>
    <t>4220</t>
  </si>
  <si>
    <t>Zakup środków żywności</t>
  </si>
  <si>
    <t>80110</t>
  </si>
  <si>
    <t>Gimnazja</t>
  </si>
  <si>
    <t>80113</t>
  </si>
  <si>
    <t>Dowożenie uczniów do szkół</t>
  </si>
  <si>
    <t>80120</t>
  </si>
  <si>
    <t>Licea ogólnokształcące</t>
  </si>
  <si>
    <t>4480</t>
  </si>
  <si>
    <t>Podatek od nieruchomości</t>
  </si>
  <si>
    <t>80130</t>
  </si>
  <si>
    <t>Szkoły zawodowe</t>
  </si>
  <si>
    <t>2310</t>
  </si>
  <si>
    <t>Dotacje celowe przekazane gminie na zadania bieżące realizowane na podstawie porozumień (umów) między jednostkami samorządu terytorialnego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</si>
  <si>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</si>
  <si>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</si>
  <si>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</si>
  <si>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</si>
  <si>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</si>
  <si>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</si>
  <si>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</si>
  <si>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</si>
  <si>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</si>
  <si>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2820</t>
  </si>
  <si>
    <t>Dotacja celowa z budżetu na finansowanie lub dofinansowanie zadań zleconych do realizacji stowarzyszeniom</t>
  </si>
  <si>
    <t>852</t>
  </si>
  <si>
    <t>Pomoc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</si>
  <si>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</si>
  <si>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</si>
  <si>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</si>
  <si>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</si>
  <si>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</si>
  <si>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</si>
  <si>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</si>
  <si>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</si>
  <si>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</si>
  <si>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</si>
  <si>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</si>
  <si>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</si>
  <si>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</si>
  <si>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</si>
  <si>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</si>
  <si>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</si>
  <si>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</si>
  <si>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</si>
  <si>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</si>
  <si>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</si>
  <si>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</si>
  <si>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</si>
  <si>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85228</t>
  </si>
  <si>
    <t>Usługi opiekuńcze i specjalistyczne usługi opiekuńcze</t>
  </si>
  <si>
    <t>85295</t>
  </si>
  <si>
    <t>854</t>
  </si>
  <si>
    <t>Edukacyjna opieka wychowawcza</t>
  </si>
  <si>
    <t>85404</t>
  </si>
  <si>
    <t>Wczesne wspomaganie rozwoju dziecka</t>
  </si>
  <si>
    <t>85415</t>
  </si>
  <si>
    <t>Pomoc materialna dla uczniów</t>
  </si>
  <si>
    <t>3240</t>
  </si>
  <si>
    <t>Stypendia dla uczniów</t>
  </si>
  <si>
    <t>3260</t>
  </si>
  <si>
    <t>Inne formy pomocy dla uczniów</t>
  </si>
  <si>
    <t>900</t>
  </si>
  <si>
    <t>Gospodarka komunalna i ochrona środowiska</t>
  </si>
  <si>
    <t>90001</t>
  </si>
  <si>
    <t>Gospodarka ściekowa i ochrona wód</t>
  </si>
  <si>
    <t>6210</t>
  </si>
  <si>
    <t>Dotacje celowe z budżetu na finansowanie lub dofinansowanie kosztów realizacji inwestycji i zakupów inwestycyjnych zakładów budżetowych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</si>
  <si>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</si>
  <si>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</si>
  <si>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</si>
  <si>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</si>
  <si>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</si>
  <si>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</si>
  <si>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</si>
  <si>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</si>
  <si>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</si>
  <si>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</si>
  <si>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</si>
  <si>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</si>
  <si>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</si>
  <si>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</si>
  <si>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</si>
  <si>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</si>
  <si>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926</t>
  </si>
  <si>
    <t>Kultura fizyczna i sport</t>
  </si>
  <si>
    <t>92605</t>
  </si>
  <si>
    <t>Zadania w zakresie kultury fizycznej i sportu</t>
  </si>
  <si>
    <t>92695</t>
  </si>
  <si>
    <t>Wydatki razem:</t>
  </si>
  <si>
    <t>Wykonanie</t>
  </si>
  <si>
    <t>75816</t>
  </si>
  <si>
    <t>4990</t>
  </si>
  <si>
    <t>Wpływy do rozliczenia</t>
  </si>
  <si>
    <t>Niewłaściwe obciążenie lub uznanie</t>
  </si>
  <si>
    <t>WYDATKI</t>
  </si>
  <si>
    <t>Załącznik nr 2</t>
  </si>
  <si>
    <t>Rózne opłaty i składki</t>
  </si>
  <si>
    <t>75056</t>
  </si>
  <si>
    <t>Spis powszechny i inne</t>
  </si>
  <si>
    <t>75405</t>
  </si>
  <si>
    <t>3000</t>
  </si>
  <si>
    <t>Komendy powiatowe Policji</t>
  </si>
  <si>
    <t>Wpłaty jednostek na państwowy fundusz celowy</t>
  </si>
  <si>
    <t>75411</t>
  </si>
  <si>
    <t>Komendy powiatowe Państwowej Strazy Pożarnej</t>
  </si>
  <si>
    <t>3119</t>
  </si>
  <si>
    <t>853</t>
  </si>
  <si>
    <t>85395</t>
  </si>
  <si>
    <t>Pozostałe zadania w zakresie polityki społecznej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</si>
  <si>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</si>
  <si>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</si>
  <si>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</si>
  <si>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</si>
  <si>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</si>
  <si>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</si>
  <si>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</si>
  <si>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</si>
  <si>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</si>
  <si>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</si>
  <si>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</si>
  <si>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</si>
  <si>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4377</t>
  </si>
  <si>
    <t>4379</t>
  </si>
  <si>
    <t>4437</t>
  </si>
  <si>
    <t>4439</t>
  </si>
  <si>
    <t>do sprawozadania z wykonania budżetu gminy Sława</t>
  </si>
  <si>
    <t xml:space="preserve">za rok 2011 </t>
  </si>
  <si>
    <t>70005</t>
  </si>
  <si>
    <t>Gospodarka gruntami i nieruchomościami</t>
  </si>
  <si>
    <t>4420</t>
  </si>
  <si>
    <t>Podróże służbowe zagraniczne</t>
  </si>
  <si>
    <t>6630</t>
  </si>
  <si>
    <t>Dotacje celowe przekazane do samorządu województwa na inwestycje i zakupy inwestycyjne realizowane na podstawie porozumień (umów) między jednostkami samorządu terytorialnego</t>
  </si>
  <si>
    <t>75108</t>
  </si>
  <si>
    <t>Wybory do Sejmu i Senatu</t>
  </si>
  <si>
    <t>6170</t>
  </si>
  <si>
    <t>Wpłaty jednostek na państwowy fundusz celowy na finansowanie i dofinansowanie zadań inwestycyjnych</t>
  </si>
  <si>
    <t>8010</t>
  </si>
  <si>
    <t>Rozliczenia z bankami związane z obsługą długu publicznego</t>
  </si>
  <si>
    <t>92105</t>
  </si>
  <si>
    <t>2360</t>
  </si>
  <si>
    <t>Pozostałe zadania w zakresie kultury</t>
  </si>
  <si>
    <t>Dotacje celowe z budżetu jednostki samorządu terytorialnego, udzielone w trybie art..221 ustawy, na finansowanie lub dofinansowanie zadań zleconych do realizacji organizacjom prowadzącym działalność pożytku publicznego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</si>
</sst>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7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49" fontId="7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left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2" xfId="0" applyNumberFormat="1" applyFont="1" applyFill="1" applyBorder="1" applyAlignment="1" applyProtection="1">
      <alignment vertical="center" wrapText="1"/>
      <protection locked="0"/>
    </xf>
    <xf numFmtId="4" fontId="7" fillId="34" borderId="13" xfId="0" applyNumberFormat="1" applyFont="1" applyFill="1" applyBorder="1" applyAlignment="1" applyProtection="1">
      <alignment vertical="center" wrapText="1"/>
      <protection locked="0"/>
    </xf>
    <xf numFmtId="4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4" borderId="0" xfId="0" applyNumberFormat="1" applyFont="1" applyFill="1" applyAlignment="1" applyProtection="1">
      <alignment horizontal="right" vertical="center" wrapText="1"/>
      <protection locked="0"/>
    </xf>
    <xf numFmtId="49" fontId="8" fillId="34" borderId="16" xfId="0" applyNumberFormat="1" applyFont="1" applyFill="1" applyBorder="1" applyAlignment="1" applyProtection="1">
      <alignment horizontal="right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4" xfId="0" applyNumberFormat="1" applyFont="1" applyFill="1" applyBorder="1" applyAlignment="1" applyProtection="1">
      <alignment vertical="center" wrapText="1"/>
      <protection locked="0"/>
    </xf>
    <xf numFmtId="4" fontId="7" fillId="33" borderId="12" xfId="0" applyNumberFormat="1" applyFont="1" applyFill="1" applyBorder="1" applyAlignment="1" applyProtection="1">
      <alignment vertical="center" wrapText="1"/>
      <protection locked="0"/>
    </xf>
    <xf numFmtId="49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49" fontId="4" fillId="34" borderId="0" xfId="0" applyNumberFormat="1" applyFon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0"/>
  <sheetViews>
    <sheetView showGridLines="0" tabSelected="1" zoomScalePageLayoutView="0" workbookViewId="0" topLeftCell="E535">
      <selection activeCell="J548" sqref="J548"/>
    </sheetView>
  </sheetViews>
  <sheetFormatPr defaultColWidth="9.33203125" defaultRowHeight="12.75"/>
  <cols>
    <col min="1" max="2" width="3" style="0" customWidth="1"/>
    <col min="3" max="3" width="1.171875" style="0" customWidth="1"/>
    <col min="4" max="5" width="5.66015625" style="0" customWidth="1"/>
    <col min="6" max="6" width="6.16015625" style="0" customWidth="1"/>
    <col min="7" max="7" width="21.66015625" style="0" customWidth="1"/>
    <col min="8" max="8" width="7" style="0" customWidth="1"/>
    <col min="9" max="9" width="2.66015625" style="0" customWidth="1"/>
    <col min="10" max="10" width="10.66015625" style="0" customWidth="1"/>
    <col min="11" max="11" width="10.83203125" style="0" customWidth="1"/>
    <col min="12" max="12" width="10.16015625" style="0" customWidth="1"/>
    <col min="13" max="14" width="9.5" style="0" customWidth="1"/>
    <col min="15" max="19" width="8.83203125" style="0" customWidth="1"/>
    <col min="20" max="20" width="10.83203125" style="0" customWidth="1"/>
    <col min="21" max="21" width="9.5" style="0" customWidth="1"/>
    <col min="22" max="22" width="1.83203125" style="0" customWidth="1"/>
    <col min="23" max="23" width="7.66015625" style="0" customWidth="1"/>
    <col min="24" max="24" width="8.33203125" style="0" customWidth="1"/>
    <col min="25" max="25" width="0.4921875" style="0" customWidth="1"/>
    <col min="26" max="26" width="2.5" style="0" customWidth="1"/>
  </cols>
  <sheetData>
    <row r="1" spans="23:24" ht="12.75">
      <c r="W1" s="40" t="s">
        <v>270</v>
      </c>
      <c r="X1" s="40"/>
    </row>
    <row r="2" spans="19:24" ht="10.5" customHeight="1">
      <c r="S2" s="40" t="s">
        <v>300</v>
      </c>
      <c r="T2" s="40"/>
      <c r="U2" s="40"/>
      <c r="V2" s="40"/>
      <c r="W2" s="40"/>
      <c r="X2" s="40"/>
    </row>
    <row r="3" spans="19:24" ht="10.5" customHeight="1">
      <c r="S3" s="16"/>
      <c r="T3" s="40" t="s">
        <v>301</v>
      </c>
      <c r="U3" s="40"/>
      <c r="V3" s="40"/>
      <c r="W3" s="40"/>
      <c r="X3" s="40"/>
    </row>
    <row r="4" spans="12:24" ht="13.5" customHeight="1">
      <c r="L4" s="67" t="s">
        <v>269</v>
      </c>
      <c r="M4" s="68"/>
      <c r="N4" s="68"/>
      <c r="O4" s="68"/>
      <c r="U4" s="40"/>
      <c r="V4" s="40"/>
      <c r="W4" s="40"/>
      <c r="X4" s="40"/>
    </row>
    <row r="5" spans="1:27" ht="22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3"/>
    </row>
    <row r="6" spans="2:27" ht="3" customHeigh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3"/>
    </row>
    <row r="7" spans="1:27" ht="13.5" customHeight="1" hidden="1">
      <c r="A7" s="41"/>
      <c r="B7" s="41"/>
      <c r="C7" s="47"/>
      <c r="D7" s="47"/>
      <c r="E7" s="47"/>
      <c r="F7" s="47"/>
      <c r="G7" s="48"/>
      <c r="H7" s="48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3"/>
    </row>
    <row r="8" spans="2:26" ht="12.75" customHeight="1">
      <c r="B8" s="58" t="s">
        <v>0</v>
      </c>
      <c r="C8" s="59"/>
      <c r="D8" s="55" t="s">
        <v>1</v>
      </c>
      <c r="E8" s="55" t="s">
        <v>2</v>
      </c>
      <c r="F8" s="58" t="s">
        <v>3</v>
      </c>
      <c r="G8" s="59"/>
      <c r="H8" s="58" t="s">
        <v>4</v>
      </c>
      <c r="I8" s="59"/>
      <c r="J8" s="55" t="s">
        <v>264</v>
      </c>
      <c r="K8" s="44" t="s">
        <v>5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45"/>
      <c r="Z8" s="5"/>
    </row>
    <row r="9" spans="2:26" ht="11.25" customHeight="1">
      <c r="B9" s="62"/>
      <c r="C9" s="63"/>
      <c r="D9" s="56"/>
      <c r="E9" s="56"/>
      <c r="F9" s="62"/>
      <c r="G9" s="63"/>
      <c r="H9" s="62"/>
      <c r="I9" s="63"/>
      <c r="J9" s="56"/>
      <c r="K9" s="55" t="s">
        <v>6</v>
      </c>
      <c r="L9" s="58" t="s">
        <v>7</v>
      </c>
      <c r="M9" s="65"/>
      <c r="N9" s="65"/>
      <c r="O9" s="65"/>
      <c r="P9" s="65"/>
      <c r="Q9" s="65"/>
      <c r="R9" s="65"/>
      <c r="S9" s="59"/>
      <c r="T9" s="55" t="s">
        <v>8</v>
      </c>
      <c r="U9" s="44" t="s">
        <v>7</v>
      </c>
      <c r="V9" s="64"/>
      <c r="W9" s="64"/>
      <c r="X9" s="64"/>
      <c r="Y9" s="45"/>
      <c r="Z9" s="5"/>
    </row>
    <row r="10" spans="2:26" ht="2.25" customHeight="1">
      <c r="B10" s="62"/>
      <c r="C10" s="63"/>
      <c r="D10" s="56"/>
      <c r="E10" s="56"/>
      <c r="F10" s="62"/>
      <c r="G10" s="63"/>
      <c r="H10" s="62"/>
      <c r="I10" s="63"/>
      <c r="J10" s="56"/>
      <c r="K10" s="56"/>
      <c r="L10" s="60"/>
      <c r="M10" s="66"/>
      <c r="N10" s="66"/>
      <c r="O10" s="66"/>
      <c r="P10" s="66"/>
      <c r="Q10" s="66"/>
      <c r="R10" s="66"/>
      <c r="S10" s="61"/>
      <c r="T10" s="56"/>
      <c r="U10" s="55" t="s">
        <v>9</v>
      </c>
      <c r="V10" s="58" t="s">
        <v>10</v>
      </c>
      <c r="W10" s="59"/>
      <c r="X10" s="58" t="s">
        <v>11</v>
      </c>
      <c r="Y10" s="59"/>
      <c r="Z10" s="4"/>
    </row>
    <row r="11" spans="2:26" ht="5.25" customHeight="1">
      <c r="B11" s="62"/>
      <c r="C11" s="63"/>
      <c r="D11" s="56"/>
      <c r="E11" s="56"/>
      <c r="F11" s="62"/>
      <c r="G11" s="63"/>
      <c r="H11" s="62"/>
      <c r="I11" s="63"/>
      <c r="J11" s="56"/>
      <c r="K11" s="56"/>
      <c r="L11" s="55" t="s">
        <v>12</v>
      </c>
      <c r="M11" s="58" t="s">
        <v>7</v>
      </c>
      <c r="N11" s="59"/>
      <c r="O11" s="55" t="s">
        <v>13</v>
      </c>
      <c r="P11" s="55" t="s">
        <v>14</v>
      </c>
      <c r="Q11" s="55" t="s">
        <v>15</v>
      </c>
      <c r="R11" s="55" t="s">
        <v>16</v>
      </c>
      <c r="S11" s="55" t="s">
        <v>17</v>
      </c>
      <c r="T11" s="56"/>
      <c r="U11" s="56"/>
      <c r="V11" s="60"/>
      <c r="W11" s="61"/>
      <c r="X11" s="62"/>
      <c r="Y11" s="63"/>
      <c r="Z11" s="5"/>
    </row>
    <row r="12" spans="2:26" ht="2.25" customHeight="1">
      <c r="B12" s="62"/>
      <c r="C12" s="63"/>
      <c r="D12" s="56"/>
      <c r="E12" s="56"/>
      <c r="F12" s="62"/>
      <c r="G12" s="63"/>
      <c r="H12" s="62"/>
      <c r="I12" s="63"/>
      <c r="J12" s="56"/>
      <c r="K12" s="56"/>
      <c r="L12" s="56"/>
      <c r="M12" s="60"/>
      <c r="N12" s="61"/>
      <c r="O12" s="56"/>
      <c r="P12" s="56"/>
      <c r="Q12" s="56"/>
      <c r="R12" s="56"/>
      <c r="S12" s="56"/>
      <c r="T12" s="56"/>
      <c r="U12" s="56"/>
      <c r="V12" s="58" t="s">
        <v>18</v>
      </c>
      <c r="W12" s="59"/>
      <c r="X12" s="62"/>
      <c r="Y12" s="63"/>
      <c r="Z12" s="5"/>
    </row>
    <row r="13" spans="2:26" ht="58.5" customHeight="1">
      <c r="B13" s="60"/>
      <c r="C13" s="61"/>
      <c r="D13" s="57"/>
      <c r="E13" s="57"/>
      <c r="F13" s="60"/>
      <c r="G13" s="61"/>
      <c r="H13" s="60"/>
      <c r="I13" s="61"/>
      <c r="J13" s="57"/>
      <c r="K13" s="57"/>
      <c r="L13" s="57"/>
      <c r="M13" s="1" t="s">
        <v>19</v>
      </c>
      <c r="N13" s="1" t="s">
        <v>20</v>
      </c>
      <c r="O13" s="57"/>
      <c r="P13" s="57"/>
      <c r="Q13" s="57"/>
      <c r="R13" s="57"/>
      <c r="S13" s="57"/>
      <c r="T13" s="57"/>
      <c r="U13" s="57"/>
      <c r="V13" s="60"/>
      <c r="W13" s="61"/>
      <c r="X13" s="60"/>
      <c r="Y13" s="61"/>
      <c r="Z13" s="5"/>
    </row>
    <row r="14" spans="2:25" s="11" customFormat="1" ht="8.25" customHeight="1">
      <c r="B14" s="53" t="s">
        <v>21</v>
      </c>
      <c r="C14" s="54"/>
      <c r="D14" s="12" t="s">
        <v>22</v>
      </c>
      <c r="E14" s="12" t="s">
        <v>23</v>
      </c>
      <c r="F14" s="53" t="s">
        <v>24</v>
      </c>
      <c r="G14" s="54"/>
      <c r="H14" s="53" t="s">
        <v>25</v>
      </c>
      <c r="I14" s="54"/>
      <c r="J14" s="13" t="s">
        <v>26</v>
      </c>
      <c r="K14" s="10">
        <v>7</v>
      </c>
      <c r="L14" s="13">
        <v>8</v>
      </c>
      <c r="M14" s="10">
        <v>9</v>
      </c>
      <c r="N14" s="13">
        <v>10</v>
      </c>
      <c r="O14" s="12">
        <v>11</v>
      </c>
      <c r="P14" s="12">
        <v>12</v>
      </c>
      <c r="Q14" s="12">
        <v>13</v>
      </c>
      <c r="R14" s="12">
        <v>14</v>
      </c>
      <c r="S14" s="12">
        <v>15</v>
      </c>
      <c r="T14" s="12">
        <v>16</v>
      </c>
      <c r="U14" s="12">
        <v>17</v>
      </c>
      <c r="V14" s="53">
        <v>18</v>
      </c>
      <c r="W14" s="54"/>
      <c r="X14" s="53">
        <v>19</v>
      </c>
      <c r="Y14" s="54"/>
    </row>
    <row r="15" spans="2:25" ht="18" customHeight="1">
      <c r="B15" s="44" t="s">
        <v>27</v>
      </c>
      <c r="C15" s="45"/>
      <c r="D15" s="1"/>
      <c r="E15" s="1"/>
      <c r="F15" s="29" t="s">
        <v>28</v>
      </c>
      <c r="G15" s="30"/>
      <c r="H15" s="25">
        <f>H16+H19+H22+H24</f>
        <v>685222</v>
      </c>
      <c r="I15" s="26"/>
      <c r="J15" s="7">
        <f>J16+J19+J22+J24</f>
        <v>683334.44</v>
      </c>
      <c r="K15" s="7">
        <f aca="true" t="shared" si="0" ref="K15:U15">K16+K19+K22+K24</f>
        <v>683334.44</v>
      </c>
      <c r="L15" s="7">
        <f t="shared" si="0"/>
        <v>683334.44</v>
      </c>
      <c r="M15" s="7">
        <f t="shared" si="0"/>
        <v>6588.42</v>
      </c>
      <c r="N15" s="7">
        <f t="shared" si="0"/>
        <v>676746.02</v>
      </c>
      <c r="O15" s="7">
        <f t="shared" si="0"/>
        <v>0</v>
      </c>
      <c r="P15" s="7">
        <f t="shared" si="0"/>
        <v>0</v>
      </c>
      <c r="Q15" s="7">
        <f t="shared" si="0"/>
        <v>0</v>
      </c>
      <c r="R15" s="7">
        <f t="shared" si="0"/>
        <v>0</v>
      </c>
      <c r="S15" s="7">
        <f t="shared" si="0"/>
        <v>0</v>
      </c>
      <c r="T15" s="7">
        <f t="shared" si="0"/>
        <v>0</v>
      </c>
      <c r="U15" s="7">
        <f t="shared" si="0"/>
        <v>0</v>
      </c>
      <c r="V15" s="25">
        <f>V16+V19+V22+V24</f>
        <v>0</v>
      </c>
      <c r="W15" s="26"/>
      <c r="X15" s="25">
        <f>X16+X19+X22+X24</f>
        <v>0</v>
      </c>
      <c r="Y15" s="26"/>
    </row>
    <row r="16" spans="2:25" ht="15.75" customHeight="1">
      <c r="B16" s="44"/>
      <c r="C16" s="45"/>
      <c r="D16" s="1" t="s">
        <v>30</v>
      </c>
      <c r="E16" s="1"/>
      <c r="F16" s="29" t="s">
        <v>31</v>
      </c>
      <c r="G16" s="30"/>
      <c r="H16" s="25">
        <f>H17+H18</f>
        <v>14100</v>
      </c>
      <c r="I16" s="26"/>
      <c r="J16" s="7">
        <f aca="true" t="shared" si="1" ref="J16:U16">SUM(J17:J18)</f>
        <v>14036.45</v>
      </c>
      <c r="K16" s="7">
        <f t="shared" si="1"/>
        <v>14036.45</v>
      </c>
      <c r="L16" s="7">
        <f t="shared" si="1"/>
        <v>14036.45</v>
      </c>
      <c r="M16" s="7">
        <f t="shared" si="1"/>
        <v>0</v>
      </c>
      <c r="N16" s="7">
        <f t="shared" si="1"/>
        <v>14036.45</v>
      </c>
      <c r="O16" s="7">
        <f t="shared" si="1"/>
        <v>0</v>
      </c>
      <c r="P16" s="7">
        <f t="shared" si="1"/>
        <v>0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7">
        <f t="shared" si="1"/>
        <v>0</v>
      </c>
      <c r="U16" s="7">
        <f t="shared" si="1"/>
        <v>0</v>
      </c>
      <c r="V16" s="25" t="s">
        <v>29</v>
      </c>
      <c r="W16" s="26"/>
      <c r="X16" s="25" t="s">
        <v>29</v>
      </c>
      <c r="Y16" s="26"/>
    </row>
    <row r="17" spans="2:25" ht="15.75" customHeight="1">
      <c r="B17" s="33"/>
      <c r="C17" s="34"/>
      <c r="D17" s="2"/>
      <c r="E17" s="2" t="s">
        <v>34</v>
      </c>
      <c r="F17" s="31" t="s">
        <v>35</v>
      </c>
      <c r="G17" s="32"/>
      <c r="H17" s="27">
        <v>13988</v>
      </c>
      <c r="I17" s="28"/>
      <c r="J17" s="8">
        <v>13925.25</v>
      </c>
      <c r="K17" s="8">
        <v>13925.25</v>
      </c>
      <c r="L17" s="8">
        <v>13925.25</v>
      </c>
      <c r="M17" s="8" t="s">
        <v>29</v>
      </c>
      <c r="N17" s="8">
        <v>13925.25</v>
      </c>
      <c r="O17" s="8" t="s">
        <v>29</v>
      </c>
      <c r="P17" s="8" t="s">
        <v>29</v>
      </c>
      <c r="Q17" s="8" t="s">
        <v>29</v>
      </c>
      <c r="R17" s="8" t="s">
        <v>29</v>
      </c>
      <c r="S17" s="8" t="s">
        <v>29</v>
      </c>
      <c r="T17" s="8" t="s">
        <v>29</v>
      </c>
      <c r="U17" s="8" t="s">
        <v>29</v>
      </c>
      <c r="V17" s="27" t="s">
        <v>29</v>
      </c>
      <c r="W17" s="28"/>
      <c r="X17" s="27" t="s">
        <v>29</v>
      </c>
      <c r="Y17" s="28"/>
    </row>
    <row r="18" spans="2:25" ht="13.5" customHeight="1">
      <c r="B18" s="33"/>
      <c r="C18" s="34"/>
      <c r="D18" s="2"/>
      <c r="E18" s="2" t="s">
        <v>36</v>
      </c>
      <c r="F18" s="31" t="s">
        <v>37</v>
      </c>
      <c r="G18" s="32"/>
      <c r="H18" s="27">
        <v>112</v>
      </c>
      <c r="I18" s="28"/>
      <c r="J18" s="8">
        <v>111.2</v>
      </c>
      <c r="K18" s="8">
        <v>111.2</v>
      </c>
      <c r="L18" s="8">
        <v>111.2</v>
      </c>
      <c r="M18" s="8" t="s">
        <v>29</v>
      </c>
      <c r="N18" s="8">
        <v>111.2</v>
      </c>
      <c r="O18" s="8" t="s">
        <v>29</v>
      </c>
      <c r="P18" s="8" t="s">
        <v>29</v>
      </c>
      <c r="Q18" s="8" t="s">
        <v>29</v>
      </c>
      <c r="R18" s="8" t="s">
        <v>29</v>
      </c>
      <c r="S18" s="8" t="s">
        <v>29</v>
      </c>
      <c r="T18" s="8" t="s">
        <v>29</v>
      </c>
      <c r="U18" s="8" t="s">
        <v>29</v>
      </c>
      <c r="V18" s="27" t="s">
        <v>29</v>
      </c>
      <c r="W18" s="28"/>
      <c r="X18" s="27" t="s">
        <v>29</v>
      </c>
      <c r="Y18" s="28"/>
    </row>
    <row r="19" spans="2:25" ht="33.75" customHeight="1">
      <c r="B19" s="44"/>
      <c r="C19" s="45"/>
      <c r="D19" s="1" t="s">
        <v>40</v>
      </c>
      <c r="E19" s="1"/>
      <c r="F19" s="29" t="s">
        <v>41</v>
      </c>
      <c r="G19" s="30"/>
      <c r="H19" s="25">
        <f>H20+H21</f>
        <v>5400</v>
      </c>
      <c r="I19" s="26"/>
      <c r="J19" s="7">
        <f>SUM(J20:J21)</f>
        <v>4889.28</v>
      </c>
      <c r="K19" s="7">
        <f aca="true" t="shared" si="2" ref="K19:U19">SUM(K20:K21)</f>
        <v>4889.28</v>
      </c>
      <c r="L19" s="7">
        <f t="shared" si="2"/>
        <v>4889.28</v>
      </c>
      <c r="M19" s="7">
        <f t="shared" si="2"/>
        <v>0</v>
      </c>
      <c r="N19" s="7">
        <f t="shared" si="2"/>
        <v>4889.28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0</v>
      </c>
      <c r="T19" s="7">
        <f t="shared" si="2"/>
        <v>0</v>
      </c>
      <c r="U19" s="7">
        <f t="shared" si="2"/>
        <v>0</v>
      </c>
      <c r="V19" s="25" t="s">
        <v>29</v>
      </c>
      <c r="W19" s="26"/>
      <c r="X19" s="25" t="s">
        <v>29</v>
      </c>
      <c r="Y19" s="26"/>
    </row>
    <row r="20" spans="2:25" ht="13.5" customHeight="1">
      <c r="B20" s="33"/>
      <c r="C20" s="34"/>
      <c r="D20" s="2"/>
      <c r="E20" s="2" t="s">
        <v>32</v>
      </c>
      <c r="F20" s="31" t="s">
        <v>33</v>
      </c>
      <c r="G20" s="32"/>
      <c r="H20" s="27">
        <v>3000</v>
      </c>
      <c r="I20" s="28"/>
      <c r="J20" s="8">
        <v>2857.75</v>
      </c>
      <c r="K20" s="8">
        <v>2857.75</v>
      </c>
      <c r="L20" s="8">
        <v>2857.75</v>
      </c>
      <c r="M20" s="8" t="s">
        <v>29</v>
      </c>
      <c r="N20" s="8">
        <v>2857.75</v>
      </c>
      <c r="O20" s="8" t="s">
        <v>29</v>
      </c>
      <c r="P20" s="8" t="s">
        <v>29</v>
      </c>
      <c r="Q20" s="8" t="s">
        <v>29</v>
      </c>
      <c r="R20" s="8" t="s">
        <v>29</v>
      </c>
      <c r="S20" s="8" t="s">
        <v>29</v>
      </c>
      <c r="T20" s="8" t="s">
        <v>29</v>
      </c>
      <c r="U20" s="8" t="s">
        <v>29</v>
      </c>
      <c r="V20" s="27" t="s">
        <v>29</v>
      </c>
      <c r="W20" s="28"/>
      <c r="X20" s="27" t="s">
        <v>29</v>
      </c>
      <c r="Y20" s="28"/>
    </row>
    <row r="21" spans="2:25" ht="13.5" customHeight="1">
      <c r="B21" s="33"/>
      <c r="C21" s="34"/>
      <c r="D21" s="2"/>
      <c r="E21" s="2" t="s">
        <v>34</v>
      </c>
      <c r="F21" s="31" t="s">
        <v>35</v>
      </c>
      <c r="G21" s="32"/>
      <c r="H21" s="27">
        <v>2400</v>
      </c>
      <c r="I21" s="28"/>
      <c r="J21" s="8">
        <v>2031.53</v>
      </c>
      <c r="K21" s="8">
        <v>2031.53</v>
      </c>
      <c r="L21" s="8">
        <v>2031.53</v>
      </c>
      <c r="M21" s="8" t="s">
        <v>29</v>
      </c>
      <c r="N21" s="8">
        <v>2031.53</v>
      </c>
      <c r="O21" s="8" t="s">
        <v>29</v>
      </c>
      <c r="P21" s="8" t="s">
        <v>29</v>
      </c>
      <c r="Q21" s="8" t="s">
        <v>29</v>
      </c>
      <c r="R21" s="8" t="s">
        <v>29</v>
      </c>
      <c r="S21" s="8" t="s">
        <v>29</v>
      </c>
      <c r="T21" s="8" t="s">
        <v>29</v>
      </c>
      <c r="U21" s="8" t="s">
        <v>29</v>
      </c>
      <c r="V21" s="27" t="s">
        <v>29</v>
      </c>
      <c r="W21" s="28"/>
      <c r="X21" s="27" t="s">
        <v>29</v>
      </c>
      <c r="Y21" s="28"/>
    </row>
    <row r="22" spans="2:25" ht="13.5" customHeight="1">
      <c r="B22" s="44"/>
      <c r="C22" s="45"/>
      <c r="D22" s="1" t="s">
        <v>42</v>
      </c>
      <c r="E22" s="1"/>
      <c r="F22" s="29" t="s">
        <v>43</v>
      </c>
      <c r="G22" s="30"/>
      <c r="H22" s="25">
        <f>H23</f>
        <v>13000</v>
      </c>
      <c r="I22" s="26"/>
      <c r="J22" s="7">
        <f>J23</f>
        <v>12129.86</v>
      </c>
      <c r="K22" s="7">
        <f>K23</f>
        <v>12129.86</v>
      </c>
      <c r="L22" s="7">
        <f>L23</f>
        <v>12129.86</v>
      </c>
      <c r="M22" s="7" t="str">
        <f>M23</f>
        <v>0,00</v>
      </c>
      <c r="N22" s="7">
        <f>N23</f>
        <v>12129.86</v>
      </c>
      <c r="O22" s="7" t="s">
        <v>29</v>
      </c>
      <c r="P22" s="7" t="s">
        <v>29</v>
      </c>
      <c r="Q22" s="7" t="s">
        <v>29</v>
      </c>
      <c r="R22" s="7" t="s">
        <v>29</v>
      </c>
      <c r="S22" s="7" t="s">
        <v>29</v>
      </c>
      <c r="T22" s="7" t="s">
        <v>29</v>
      </c>
      <c r="U22" s="7" t="s">
        <v>29</v>
      </c>
      <c r="V22" s="25" t="s">
        <v>29</v>
      </c>
      <c r="W22" s="26"/>
      <c r="X22" s="25" t="s">
        <v>29</v>
      </c>
      <c r="Y22" s="26"/>
    </row>
    <row r="23" spans="2:25" ht="17.25" customHeight="1">
      <c r="B23" s="33"/>
      <c r="C23" s="34"/>
      <c r="D23" s="2"/>
      <c r="E23" s="2" t="s">
        <v>44</v>
      </c>
      <c r="F23" s="31" t="s">
        <v>45</v>
      </c>
      <c r="G23" s="32"/>
      <c r="H23" s="27">
        <v>13000</v>
      </c>
      <c r="I23" s="28"/>
      <c r="J23" s="8">
        <v>12129.86</v>
      </c>
      <c r="K23" s="8">
        <v>12129.86</v>
      </c>
      <c r="L23" s="8">
        <v>12129.86</v>
      </c>
      <c r="M23" s="8" t="s">
        <v>29</v>
      </c>
      <c r="N23" s="8">
        <v>12129.86</v>
      </c>
      <c r="O23" s="8" t="s">
        <v>29</v>
      </c>
      <c r="P23" s="8" t="s">
        <v>29</v>
      </c>
      <c r="Q23" s="8" t="s">
        <v>29</v>
      </c>
      <c r="R23" s="8" t="s">
        <v>29</v>
      </c>
      <c r="S23" s="8" t="s">
        <v>29</v>
      </c>
      <c r="T23" s="8" t="s">
        <v>29</v>
      </c>
      <c r="U23" s="8" t="s">
        <v>29</v>
      </c>
      <c r="V23" s="27" t="s">
        <v>29</v>
      </c>
      <c r="W23" s="28"/>
      <c r="X23" s="27" t="s">
        <v>29</v>
      </c>
      <c r="Y23" s="28"/>
    </row>
    <row r="24" spans="2:25" ht="13.5" customHeight="1">
      <c r="B24" s="44"/>
      <c r="C24" s="45"/>
      <c r="D24" s="1" t="s">
        <v>47</v>
      </c>
      <c r="E24" s="1"/>
      <c r="F24" s="29" t="s">
        <v>48</v>
      </c>
      <c r="G24" s="30"/>
      <c r="H24" s="25">
        <f>SUM(H25:I30)</f>
        <v>652722</v>
      </c>
      <c r="I24" s="26"/>
      <c r="J24" s="7">
        <f>SUM(J25:J30)</f>
        <v>652278.85</v>
      </c>
      <c r="K24" s="7">
        <f>SUM(K25:K30)</f>
        <v>652278.85</v>
      </c>
      <c r="L24" s="7">
        <f>SUM(L25:L30)</f>
        <v>652278.85</v>
      </c>
      <c r="M24" s="7">
        <f>SUM(M25:M30)</f>
        <v>6588.42</v>
      </c>
      <c r="N24" s="7">
        <f>SUM(N25:N30)</f>
        <v>645690.43</v>
      </c>
      <c r="O24" s="7" t="s">
        <v>29</v>
      </c>
      <c r="P24" s="7" t="s">
        <v>29</v>
      </c>
      <c r="Q24" s="7" t="s">
        <v>29</v>
      </c>
      <c r="R24" s="7" t="s">
        <v>29</v>
      </c>
      <c r="S24" s="7" t="s">
        <v>29</v>
      </c>
      <c r="T24" s="7" t="s">
        <v>29</v>
      </c>
      <c r="U24" s="7" t="s">
        <v>29</v>
      </c>
      <c r="V24" s="25" t="s">
        <v>29</v>
      </c>
      <c r="W24" s="26"/>
      <c r="X24" s="25" t="s">
        <v>29</v>
      </c>
      <c r="Y24" s="26"/>
    </row>
    <row r="25" spans="2:25" ht="15.75" customHeight="1">
      <c r="B25" s="33"/>
      <c r="C25" s="34"/>
      <c r="D25" s="2"/>
      <c r="E25" s="2" t="s">
        <v>49</v>
      </c>
      <c r="F25" s="31" t="s">
        <v>50</v>
      </c>
      <c r="G25" s="32"/>
      <c r="H25" s="27">
        <v>5600</v>
      </c>
      <c r="I25" s="28"/>
      <c r="J25" s="8">
        <v>5599.42</v>
      </c>
      <c r="K25" s="8">
        <v>5599.42</v>
      </c>
      <c r="L25" s="8">
        <v>5599.42</v>
      </c>
      <c r="M25" s="8">
        <v>5599.42</v>
      </c>
      <c r="N25" s="8" t="s">
        <v>29</v>
      </c>
      <c r="O25" s="8" t="s">
        <v>29</v>
      </c>
      <c r="P25" s="8" t="s">
        <v>29</v>
      </c>
      <c r="Q25" s="8" t="s">
        <v>29</v>
      </c>
      <c r="R25" s="8" t="s">
        <v>29</v>
      </c>
      <c r="S25" s="8" t="s">
        <v>29</v>
      </c>
      <c r="T25" s="8" t="s">
        <v>29</v>
      </c>
      <c r="U25" s="8" t="s">
        <v>29</v>
      </c>
      <c r="V25" s="27" t="s">
        <v>29</v>
      </c>
      <c r="W25" s="28"/>
      <c r="X25" s="27" t="s">
        <v>29</v>
      </c>
      <c r="Y25" s="28"/>
    </row>
    <row r="26" spans="2:25" ht="18" customHeight="1">
      <c r="B26" s="33"/>
      <c r="C26" s="34"/>
      <c r="D26" s="2"/>
      <c r="E26" s="2" t="s">
        <v>51</v>
      </c>
      <c r="F26" s="31" t="s">
        <v>52</v>
      </c>
      <c r="G26" s="32"/>
      <c r="H26" s="27">
        <v>851</v>
      </c>
      <c r="I26" s="28"/>
      <c r="J26" s="8">
        <v>851</v>
      </c>
      <c r="K26" s="8">
        <v>851</v>
      </c>
      <c r="L26" s="8">
        <v>851</v>
      </c>
      <c r="M26" s="8">
        <v>851</v>
      </c>
      <c r="N26" s="8" t="s">
        <v>29</v>
      </c>
      <c r="O26" s="8" t="s">
        <v>29</v>
      </c>
      <c r="P26" s="8" t="s">
        <v>29</v>
      </c>
      <c r="Q26" s="8" t="s">
        <v>29</v>
      </c>
      <c r="R26" s="8" t="s">
        <v>29</v>
      </c>
      <c r="S26" s="8" t="s">
        <v>29</v>
      </c>
      <c r="T26" s="8" t="s">
        <v>29</v>
      </c>
      <c r="U26" s="8" t="s">
        <v>29</v>
      </c>
      <c r="V26" s="27" t="s">
        <v>29</v>
      </c>
      <c r="W26" s="28"/>
      <c r="X26" s="27" t="s">
        <v>29</v>
      </c>
      <c r="Y26" s="28"/>
    </row>
    <row r="27" spans="2:25" ht="15.75" customHeight="1">
      <c r="B27" s="33"/>
      <c r="C27" s="34"/>
      <c r="D27" s="2"/>
      <c r="E27" s="2" t="s">
        <v>53</v>
      </c>
      <c r="F27" s="31" t="s">
        <v>54</v>
      </c>
      <c r="G27" s="32"/>
      <c r="H27" s="27">
        <v>138</v>
      </c>
      <c r="I27" s="28"/>
      <c r="J27" s="8">
        <v>138</v>
      </c>
      <c r="K27" s="8">
        <v>138</v>
      </c>
      <c r="L27" s="8">
        <v>138</v>
      </c>
      <c r="M27" s="8">
        <v>138</v>
      </c>
      <c r="N27" s="8" t="s">
        <v>29</v>
      </c>
      <c r="O27" s="8" t="s">
        <v>29</v>
      </c>
      <c r="P27" s="8" t="s">
        <v>29</v>
      </c>
      <c r="Q27" s="8" t="s">
        <v>29</v>
      </c>
      <c r="R27" s="8" t="s">
        <v>29</v>
      </c>
      <c r="S27" s="8" t="s">
        <v>29</v>
      </c>
      <c r="T27" s="8" t="s">
        <v>29</v>
      </c>
      <c r="U27" s="8" t="s">
        <v>29</v>
      </c>
      <c r="V27" s="27" t="s">
        <v>29</v>
      </c>
      <c r="W27" s="28"/>
      <c r="X27" s="27" t="s">
        <v>29</v>
      </c>
      <c r="Y27" s="28"/>
    </row>
    <row r="28" spans="2:25" ht="15.75" customHeight="1">
      <c r="B28" s="17"/>
      <c r="C28" s="18"/>
      <c r="D28" s="2"/>
      <c r="E28" s="2" t="s">
        <v>32</v>
      </c>
      <c r="F28" s="31" t="s">
        <v>33</v>
      </c>
      <c r="G28" s="32"/>
      <c r="H28" s="27">
        <v>4068</v>
      </c>
      <c r="I28" s="28"/>
      <c r="J28" s="8">
        <v>4068</v>
      </c>
      <c r="K28" s="8">
        <v>4068</v>
      </c>
      <c r="L28" s="8">
        <v>4068</v>
      </c>
      <c r="M28" s="8">
        <v>0</v>
      </c>
      <c r="N28" s="8">
        <v>4068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19"/>
      <c r="W28" s="20">
        <v>0</v>
      </c>
      <c r="X28" s="27">
        <v>0</v>
      </c>
      <c r="Y28" s="28"/>
    </row>
    <row r="29" spans="2:25" ht="13.5" customHeight="1">
      <c r="B29" s="33"/>
      <c r="C29" s="34"/>
      <c r="D29" s="2"/>
      <c r="E29" s="2" t="s">
        <v>34</v>
      </c>
      <c r="F29" s="31" t="s">
        <v>35</v>
      </c>
      <c r="G29" s="32"/>
      <c r="H29" s="27">
        <v>2054</v>
      </c>
      <c r="I29" s="28"/>
      <c r="J29" s="8">
        <v>2054.28</v>
      </c>
      <c r="K29" s="8">
        <v>2054.28</v>
      </c>
      <c r="L29" s="8">
        <v>2054.28</v>
      </c>
      <c r="M29" s="8" t="s">
        <v>29</v>
      </c>
      <c r="N29" s="8">
        <v>2054.28</v>
      </c>
      <c r="O29" s="8" t="s">
        <v>29</v>
      </c>
      <c r="P29" s="8" t="s">
        <v>29</v>
      </c>
      <c r="Q29" s="8" t="s">
        <v>29</v>
      </c>
      <c r="R29" s="8" t="s">
        <v>29</v>
      </c>
      <c r="S29" s="8" t="s">
        <v>29</v>
      </c>
      <c r="T29" s="8" t="s">
        <v>29</v>
      </c>
      <c r="U29" s="8" t="s">
        <v>29</v>
      </c>
      <c r="V29" s="27" t="s">
        <v>29</v>
      </c>
      <c r="W29" s="28"/>
      <c r="X29" s="27" t="s">
        <v>29</v>
      </c>
      <c r="Y29" s="28"/>
    </row>
    <row r="30" spans="2:25" ht="13.5" customHeight="1">
      <c r="B30" s="33"/>
      <c r="C30" s="34"/>
      <c r="D30" s="2"/>
      <c r="E30" s="2" t="s">
        <v>36</v>
      </c>
      <c r="F30" s="31" t="s">
        <v>37</v>
      </c>
      <c r="G30" s="32"/>
      <c r="H30" s="27">
        <v>640011</v>
      </c>
      <c r="I30" s="28"/>
      <c r="J30" s="8">
        <v>639568.15</v>
      </c>
      <c r="K30" s="8">
        <v>639568.15</v>
      </c>
      <c r="L30" s="8">
        <v>639568.15</v>
      </c>
      <c r="M30" s="8" t="s">
        <v>29</v>
      </c>
      <c r="N30" s="8">
        <v>639568.15</v>
      </c>
      <c r="O30" s="8" t="s">
        <v>29</v>
      </c>
      <c r="P30" s="8" t="s">
        <v>29</v>
      </c>
      <c r="Q30" s="8" t="s">
        <v>29</v>
      </c>
      <c r="R30" s="8" t="s">
        <v>29</v>
      </c>
      <c r="S30" s="8" t="s">
        <v>29</v>
      </c>
      <c r="T30" s="8" t="s">
        <v>29</v>
      </c>
      <c r="U30" s="8" t="s">
        <v>29</v>
      </c>
      <c r="V30" s="27" t="s">
        <v>29</v>
      </c>
      <c r="W30" s="28"/>
      <c r="X30" s="27" t="s">
        <v>29</v>
      </c>
      <c r="Y30" s="28"/>
    </row>
    <row r="31" spans="2:25" ht="18.75" customHeight="1">
      <c r="B31" s="44" t="s">
        <v>55</v>
      </c>
      <c r="C31" s="45"/>
      <c r="D31" s="1"/>
      <c r="E31" s="1"/>
      <c r="F31" s="29" t="s">
        <v>56</v>
      </c>
      <c r="G31" s="30"/>
      <c r="H31" s="25">
        <f>H32+H34</f>
        <v>2309803</v>
      </c>
      <c r="I31" s="26"/>
      <c r="J31" s="7">
        <f>J32+J34</f>
        <v>2295100.02</v>
      </c>
      <c r="K31" s="7">
        <f aca="true" t="shared" si="3" ref="K31:X31">K32+K34</f>
        <v>283512.24000000005</v>
      </c>
      <c r="L31" s="7">
        <f t="shared" si="3"/>
        <v>282344.63000000006</v>
      </c>
      <c r="M31" s="7">
        <f t="shared" si="3"/>
        <v>59254.08</v>
      </c>
      <c r="N31" s="7">
        <f t="shared" si="3"/>
        <v>223090.55000000002</v>
      </c>
      <c r="O31" s="7">
        <f t="shared" si="3"/>
        <v>0</v>
      </c>
      <c r="P31" s="7">
        <f t="shared" si="3"/>
        <v>1167.61</v>
      </c>
      <c r="Q31" s="7">
        <f t="shared" si="3"/>
        <v>0</v>
      </c>
      <c r="R31" s="7">
        <f t="shared" si="3"/>
        <v>0</v>
      </c>
      <c r="S31" s="7">
        <f t="shared" si="3"/>
        <v>0</v>
      </c>
      <c r="T31" s="7">
        <f t="shared" si="3"/>
        <v>2011587.78</v>
      </c>
      <c r="U31" s="7">
        <f t="shared" si="3"/>
        <v>2011587.78</v>
      </c>
      <c r="V31" s="25">
        <f t="shared" si="3"/>
        <v>0</v>
      </c>
      <c r="W31" s="26"/>
      <c r="X31" s="25">
        <f t="shared" si="3"/>
        <v>0</v>
      </c>
      <c r="Y31" s="26"/>
    </row>
    <row r="32" spans="2:25" ht="13.5" customHeight="1">
      <c r="B32" s="44"/>
      <c r="C32" s="45"/>
      <c r="D32" s="1" t="s">
        <v>57</v>
      </c>
      <c r="E32" s="1"/>
      <c r="F32" s="29" t="s">
        <v>58</v>
      </c>
      <c r="G32" s="30"/>
      <c r="H32" s="25">
        <f>H33</f>
        <v>200000</v>
      </c>
      <c r="I32" s="26"/>
      <c r="J32" s="7">
        <f aca="true" t="shared" si="4" ref="J32:U32">J33</f>
        <v>200000</v>
      </c>
      <c r="K32" s="7" t="str">
        <f t="shared" si="4"/>
        <v>0,00</v>
      </c>
      <c r="L32" s="7" t="str">
        <f t="shared" si="4"/>
        <v>0,00</v>
      </c>
      <c r="M32" s="7" t="str">
        <f t="shared" si="4"/>
        <v>0,00</v>
      </c>
      <c r="N32" s="7" t="str">
        <f t="shared" si="4"/>
        <v>0,00</v>
      </c>
      <c r="O32" s="7" t="str">
        <f t="shared" si="4"/>
        <v>0,00</v>
      </c>
      <c r="P32" s="7" t="str">
        <f t="shared" si="4"/>
        <v>0,00</v>
      </c>
      <c r="Q32" s="7" t="str">
        <f t="shared" si="4"/>
        <v>0,00</v>
      </c>
      <c r="R32" s="7" t="str">
        <f t="shared" si="4"/>
        <v>0,00</v>
      </c>
      <c r="S32" s="7" t="str">
        <f t="shared" si="4"/>
        <v>0,00</v>
      </c>
      <c r="T32" s="7">
        <f t="shared" si="4"/>
        <v>200000</v>
      </c>
      <c r="U32" s="7">
        <f t="shared" si="4"/>
        <v>200000</v>
      </c>
      <c r="V32" s="51" t="s">
        <v>29</v>
      </c>
      <c r="W32" s="52"/>
      <c r="X32" s="51" t="s">
        <v>29</v>
      </c>
      <c r="Y32" s="52"/>
    </row>
    <row r="33" spans="2:25" ht="33.75" customHeight="1">
      <c r="B33" s="33"/>
      <c r="C33" s="34"/>
      <c r="D33" s="2"/>
      <c r="E33" s="2" t="s">
        <v>59</v>
      </c>
      <c r="F33" s="31" t="s">
        <v>60</v>
      </c>
      <c r="G33" s="32"/>
      <c r="H33" s="27">
        <v>200000</v>
      </c>
      <c r="I33" s="28"/>
      <c r="J33" s="8">
        <v>200000</v>
      </c>
      <c r="K33" s="8" t="s">
        <v>29</v>
      </c>
      <c r="L33" s="8" t="s">
        <v>29</v>
      </c>
      <c r="M33" s="8" t="s">
        <v>29</v>
      </c>
      <c r="N33" s="8" t="s">
        <v>29</v>
      </c>
      <c r="O33" s="8" t="s">
        <v>29</v>
      </c>
      <c r="P33" s="8" t="s">
        <v>29</v>
      </c>
      <c r="Q33" s="8" t="s">
        <v>29</v>
      </c>
      <c r="R33" s="8" t="s">
        <v>29</v>
      </c>
      <c r="S33" s="8" t="s">
        <v>29</v>
      </c>
      <c r="T33" s="8">
        <v>200000</v>
      </c>
      <c r="U33" s="8">
        <v>200000</v>
      </c>
      <c r="V33" s="27" t="s">
        <v>29</v>
      </c>
      <c r="W33" s="28"/>
      <c r="X33" s="27" t="s">
        <v>29</v>
      </c>
      <c r="Y33" s="28"/>
    </row>
    <row r="34" spans="2:25" ht="13.5" customHeight="1">
      <c r="B34" s="44"/>
      <c r="C34" s="45"/>
      <c r="D34" s="1" t="s">
        <v>61</v>
      </c>
      <c r="E34" s="1"/>
      <c r="F34" s="29" t="s">
        <v>62</v>
      </c>
      <c r="G34" s="30"/>
      <c r="H34" s="27">
        <f>SUM(H35:H47)</f>
        <v>2109803</v>
      </c>
      <c r="I34" s="28"/>
      <c r="J34" s="7">
        <f aca="true" t="shared" si="5" ref="J34:U34">SUM(J35:J47)</f>
        <v>2095100.02</v>
      </c>
      <c r="K34" s="7">
        <f t="shared" si="5"/>
        <v>283512.24000000005</v>
      </c>
      <c r="L34" s="7">
        <f t="shared" si="5"/>
        <v>282344.63000000006</v>
      </c>
      <c r="M34" s="7">
        <f t="shared" si="5"/>
        <v>59254.08</v>
      </c>
      <c r="N34" s="7">
        <f t="shared" si="5"/>
        <v>223090.55000000002</v>
      </c>
      <c r="O34" s="7">
        <f t="shared" si="5"/>
        <v>0</v>
      </c>
      <c r="P34" s="7">
        <f t="shared" si="5"/>
        <v>1167.61</v>
      </c>
      <c r="Q34" s="7">
        <f t="shared" si="5"/>
        <v>0</v>
      </c>
      <c r="R34" s="7">
        <f t="shared" si="5"/>
        <v>0</v>
      </c>
      <c r="S34" s="7">
        <f t="shared" si="5"/>
        <v>0</v>
      </c>
      <c r="T34" s="7">
        <f t="shared" si="5"/>
        <v>1811587.78</v>
      </c>
      <c r="U34" s="7">
        <f t="shared" si="5"/>
        <v>1811587.78</v>
      </c>
      <c r="V34" s="25" t="s">
        <v>29</v>
      </c>
      <c r="W34" s="26"/>
      <c r="X34" s="25" t="s">
        <v>29</v>
      </c>
      <c r="Y34" s="26"/>
    </row>
    <row r="35" spans="2:25" ht="13.5" customHeight="1">
      <c r="B35" s="33"/>
      <c r="C35" s="34"/>
      <c r="D35" s="2"/>
      <c r="E35" s="2" t="s">
        <v>63</v>
      </c>
      <c r="F35" s="31" t="s">
        <v>64</v>
      </c>
      <c r="G35" s="32"/>
      <c r="H35" s="27">
        <v>1168</v>
      </c>
      <c r="I35" s="28"/>
      <c r="J35" s="8">
        <v>1167.61</v>
      </c>
      <c r="K35" s="8">
        <v>1167.61</v>
      </c>
      <c r="L35" s="8" t="s">
        <v>29</v>
      </c>
      <c r="M35" s="8" t="s">
        <v>29</v>
      </c>
      <c r="N35" s="8" t="s">
        <v>29</v>
      </c>
      <c r="O35" s="8" t="s">
        <v>29</v>
      </c>
      <c r="P35" s="8">
        <v>1167.61</v>
      </c>
      <c r="Q35" s="8" t="s">
        <v>29</v>
      </c>
      <c r="R35" s="8" t="s">
        <v>29</v>
      </c>
      <c r="S35" s="8" t="s">
        <v>29</v>
      </c>
      <c r="T35" s="8" t="s">
        <v>29</v>
      </c>
      <c r="U35" s="8" t="s">
        <v>29</v>
      </c>
      <c r="V35" s="27" t="s">
        <v>29</v>
      </c>
      <c r="W35" s="28"/>
      <c r="X35" s="27" t="s">
        <v>29</v>
      </c>
      <c r="Y35" s="28"/>
    </row>
    <row r="36" spans="2:25" ht="13.5" customHeight="1">
      <c r="B36" s="33"/>
      <c r="C36" s="34"/>
      <c r="D36" s="2"/>
      <c r="E36" s="2" t="s">
        <v>49</v>
      </c>
      <c r="F36" s="31" t="s">
        <v>50</v>
      </c>
      <c r="G36" s="32"/>
      <c r="H36" s="27">
        <v>43007</v>
      </c>
      <c r="I36" s="28"/>
      <c r="J36" s="8">
        <v>42831.05</v>
      </c>
      <c r="K36" s="8">
        <v>42831.05</v>
      </c>
      <c r="L36" s="8">
        <v>42831.05</v>
      </c>
      <c r="M36" s="8">
        <v>42831.05</v>
      </c>
      <c r="N36" s="8" t="s">
        <v>29</v>
      </c>
      <c r="O36" s="8" t="s">
        <v>29</v>
      </c>
      <c r="P36" s="8" t="s">
        <v>29</v>
      </c>
      <c r="Q36" s="8" t="s">
        <v>29</v>
      </c>
      <c r="R36" s="8" t="s">
        <v>29</v>
      </c>
      <c r="S36" s="8" t="s">
        <v>29</v>
      </c>
      <c r="T36" s="8" t="s">
        <v>29</v>
      </c>
      <c r="U36" s="8" t="s">
        <v>29</v>
      </c>
      <c r="V36" s="27" t="s">
        <v>29</v>
      </c>
      <c r="W36" s="28"/>
      <c r="X36" s="27" t="s">
        <v>29</v>
      </c>
      <c r="Y36" s="28"/>
    </row>
    <row r="37" spans="2:25" ht="13.5" customHeight="1">
      <c r="B37" s="33"/>
      <c r="C37" s="34"/>
      <c r="D37" s="2"/>
      <c r="E37" s="2" t="s">
        <v>65</v>
      </c>
      <c r="F37" s="31" t="s">
        <v>66</v>
      </c>
      <c r="G37" s="32"/>
      <c r="H37" s="27">
        <v>7326</v>
      </c>
      <c r="I37" s="28"/>
      <c r="J37" s="8">
        <v>7325.8</v>
      </c>
      <c r="K37" s="8">
        <v>7325.8</v>
      </c>
      <c r="L37" s="8">
        <v>7325.8</v>
      </c>
      <c r="M37" s="8">
        <v>7325.8</v>
      </c>
      <c r="N37" s="8" t="s">
        <v>29</v>
      </c>
      <c r="O37" s="8" t="s">
        <v>29</v>
      </c>
      <c r="P37" s="8" t="s">
        <v>29</v>
      </c>
      <c r="Q37" s="8" t="s">
        <v>29</v>
      </c>
      <c r="R37" s="8" t="s">
        <v>29</v>
      </c>
      <c r="S37" s="8" t="s">
        <v>29</v>
      </c>
      <c r="T37" s="8" t="s">
        <v>29</v>
      </c>
      <c r="U37" s="8" t="s">
        <v>29</v>
      </c>
      <c r="V37" s="27" t="s">
        <v>29</v>
      </c>
      <c r="W37" s="28"/>
      <c r="X37" s="27" t="s">
        <v>29</v>
      </c>
      <c r="Y37" s="28"/>
    </row>
    <row r="38" spans="2:25" ht="13.5" customHeight="1">
      <c r="B38" s="33"/>
      <c r="C38" s="34"/>
      <c r="D38" s="2"/>
      <c r="E38" s="2" t="s">
        <v>51</v>
      </c>
      <c r="F38" s="31" t="s">
        <v>52</v>
      </c>
      <c r="G38" s="32"/>
      <c r="H38" s="27">
        <v>8006</v>
      </c>
      <c r="I38" s="28"/>
      <c r="J38" s="8">
        <v>8005.28</v>
      </c>
      <c r="K38" s="8">
        <v>8005.28</v>
      </c>
      <c r="L38" s="8">
        <v>8005.28</v>
      </c>
      <c r="M38" s="8">
        <v>8005.28</v>
      </c>
      <c r="N38" s="8" t="s">
        <v>29</v>
      </c>
      <c r="O38" s="8" t="s">
        <v>29</v>
      </c>
      <c r="P38" s="8" t="s">
        <v>29</v>
      </c>
      <c r="Q38" s="8" t="s">
        <v>29</v>
      </c>
      <c r="R38" s="8" t="s">
        <v>29</v>
      </c>
      <c r="S38" s="8" t="s">
        <v>29</v>
      </c>
      <c r="T38" s="8" t="s">
        <v>29</v>
      </c>
      <c r="U38" s="8" t="s">
        <v>29</v>
      </c>
      <c r="V38" s="27" t="s">
        <v>29</v>
      </c>
      <c r="W38" s="28"/>
      <c r="X38" s="27" t="s">
        <v>29</v>
      </c>
      <c r="Y38" s="28"/>
    </row>
    <row r="39" spans="2:25" ht="13.5" customHeight="1">
      <c r="B39" s="33"/>
      <c r="C39" s="34"/>
      <c r="D39" s="2"/>
      <c r="E39" s="2" t="s">
        <v>53</v>
      </c>
      <c r="F39" s="31" t="s">
        <v>54</v>
      </c>
      <c r="G39" s="32"/>
      <c r="H39" s="27">
        <v>1092</v>
      </c>
      <c r="I39" s="28"/>
      <c r="J39" s="8">
        <v>1091.95</v>
      </c>
      <c r="K39" s="8">
        <v>1091.95</v>
      </c>
      <c r="L39" s="8">
        <v>1091.95</v>
      </c>
      <c r="M39" s="8">
        <v>1091.95</v>
      </c>
      <c r="N39" s="8" t="s">
        <v>29</v>
      </c>
      <c r="O39" s="8" t="s">
        <v>29</v>
      </c>
      <c r="P39" s="8" t="s">
        <v>29</v>
      </c>
      <c r="Q39" s="8" t="s">
        <v>29</v>
      </c>
      <c r="R39" s="8" t="s">
        <v>29</v>
      </c>
      <c r="S39" s="8" t="s">
        <v>29</v>
      </c>
      <c r="T39" s="8" t="s">
        <v>29</v>
      </c>
      <c r="U39" s="8" t="s">
        <v>29</v>
      </c>
      <c r="V39" s="27" t="s">
        <v>29</v>
      </c>
      <c r="W39" s="28"/>
      <c r="X39" s="27" t="s">
        <v>29</v>
      </c>
      <c r="Y39" s="28"/>
    </row>
    <row r="40" spans="2:25" ht="13.5" customHeight="1">
      <c r="B40" s="33"/>
      <c r="C40" s="34"/>
      <c r="D40" s="2"/>
      <c r="E40" s="2" t="s">
        <v>32</v>
      </c>
      <c r="F40" s="31" t="s">
        <v>33</v>
      </c>
      <c r="G40" s="32"/>
      <c r="H40" s="27">
        <v>28534</v>
      </c>
      <c r="I40" s="28"/>
      <c r="J40" s="8">
        <v>27457.68</v>
      </c>
      <c r="K40" s="8">
        <v>27457.68</v>
      </c>
      <c r="L40" s="8">
        <v>27457.68</v>
      </c>
      <c r="M40" s="8" t="s">
        <v>29</v>
      </c>
      <c r="N40" s="8">
        <v>27457.68</v>
      </c>
      <c r="O40" s="8" t="s">
        <v>29</v>
      </c>
      <c r="P40" s="8" t="s">
        <v>29</v>
      </c>
      <c r="Q40" s="8" t="s">
        <v>29</v>
      </c>
      <c r="R40" s="8" t="s">
        <v>29</v>
      </c>
      <c r="S40" s="8" t="s">
        <v>29</v>
      </c>
      <c r="T40" s="8" t="s">
        <v>29</v>
      </c>
      <c r="U40" s="8" t="s">
        <v>29</v>
      </c>
      <c r="V40" s="27" t="s">
        <v>29</v>
      </c>
      <c r="W40" s="28"/>
      <c r="X40" s="27" t="s">
        <v>29</v>
      </c>
      <c r="Y40" s="28"/>
    </row>
    <row r="41" spans="2:25" ht="13.5" customHeight="1">
      <c r="B41" s="33"/>
      <c r="C41" s="34"/>
      <c r="D41" s="2"/>
      <c r="E41" s="2" t="s">
        <v>69</v>
      </c>
      <c r="F41" s="31" t="s">
        <v>70</v>
      </c>
      <c r="G41" s="32"/>
      <c r="H41" s="27">
        <v>913</v>
      </c>
      <c r="I41" s="28"/>
      <c r="J41" s="8">
        <v>912.86</v>
      </c>
      <c r="K41" s="8">
        <v>912.86</v>
      </c>
      <c r="L41" s="8">
        <v>912.86</v>
      </c>
      <c r="M41" s="8" t="s">
        <v>29</v>
      </c>
      <c r="N41" s="8">
        <v>912.86</v>
      </c>
      <c r="O41" s="8" t="s">
        <v>29</v>
      </c>
      <c r="P41" s="8" t="s">
        <v>29</v>
      </c>
      <c r="Q41" s="8" t="s">
        <v>29</v>
      </c>
      <c r="R41" s="8" t="s">
        <v>29</v>
      </c>
      <c r="S41" s="8" t="s">
        <v>29</v>
      </c>
      <c r="T41" s="8" t="s">
        <v>29</v>
      </c>
      <c r="U41" s="8" t="s">
        <v>29</v>
      </c>
      <c r="V41" s="27" t="s">
        <v>29</v>
      </c>
      <c r="W41" s="28"/>
      <c r="X41" s="27" t="s">
        <v>29</v>
      </c>
      <c r="Y41" s="28"/>
    </row>
    <row r="42" spans="2:25" ht="13.5" customHeight="1">
      <c r="B42" s="33"/>
      <c r="C42" s="34"/>
      <c r="D42" s="2"/>
      <c r="E42" s="2" t="s">
        <v>71</v>
      </c>
      <c r="F42" s="31" t="s">
        <v>72</v>
      </c>
      <c r="G42" s="32"/>
      <c r="H42" s="27">
        <v>11542</v>
      </c>
      <c r="I42" s="28"/>
      <c r="J42" s="8">
        <v>11541.22</v>
      </c>
      <c r="K42" s="8">
        <v>11541.22</v>
      </c>
      <c r="L42" s="8">
        <v>11541.22</v>
      </c>
      <c r="M42" s="8" t="s">
        <v>29</v>
      </c>
      <c r="N42" s="8">
        <v>11541.22</v>
      </c>
      <c r="O42" s="8" t="s">
        <v>29</v>
      </c>
      <c r="P42" s="8" t="s">
        <v>29</v>
      </c>
      <c r="Q42" s="8" t="s">
        <v>29</v>
      </c>
      <c r="R42" s="8" t="s">
        <v>29</v>
      </c>
      <c r="S42" s="8" t="s">
        <v>29</v>
      </c>
      <c r="T42" s="8" t="s">
        <v>29</v>
      </c>
      <c r="U42" s="8" t="s">
        <v>29</v>
      </c>
      <c r="V42" s="27" t="s">
        <v>29</v>
      </c>
      <c r="W42" s="28"/>
      <c r="X42" s="27" t="s">
        <v>29</v>
      </c>
      <c r="Y42" s="28"/>
    </row>
    <row r="43" spans="2:25" ht="13.5" customHeight="1">
      <c r="B43" s="33"/>
      <c r="C43" s="34"/>
      <c r="D43" s="2"/>
      <c r="E43" s="2" t="s">
        <v>73</v>
      </c>
      <c r="F43" s="31" t="s">
        <v>74</v>
      </c>
      <c r="G43" s="32"/>
      <c r="H43" s="27">
        <v>120</v>
      </c>
      <c r="I43" s="28"/>
      <c r="J43" s="8">
        <v>120</v>
      </c>
      <c r="K43" s="8">
        <v>120</v>
      </c>
      <c r="L43" s="8">
        <v>120</v>
      </c>
      <c r="M43" s="8" t="s">
        <v>29</v>
      </c>
      <c r="N43" s="8">
        <v>120</v>
      </c>
      <c r="O43" s="8" t="s">
        <v>29</v>
      </c>
      <c r="P43" s="8" t="s">
        <v>29</v>
      </c>
      <c r="Q43" s="8" t="s">
        <v>29</v>
      </c>
      <c r="R43" s="8" t="s">
        <v>29</v>
      </c>
      <c r="S43" s="8" t="s">
        <v>29</v>
      </c>
      <c r="T43" s="8" t="s">
        <v>29</v>
      </c>
      <c r="U43" s="8" t="s">
        <v>29</v>
      </c>
      <c r="V43" s="27" t="s">
        <v>29</v>
      </c>
      <c r="W43" s="28"/>
      <c r="X43" s="27" t="s">
        <v>29</v>
      </c>
      <c r="Y43" s="28"/>
    </row>
    <row r="44" spans="2:25" ht="13.5" customHeight="1">
      <c r="B44" s="33"/>
      <c r="C44" s="34"/>
      <c r="D44" s="2"/>
      <c r="E44" s="2" t="s">
        <v>34</v>
      </c>
      <c r="F44" s="31" t="s">
        <v>35</v>
      </c>
      <c r="G44" s="32"/>
      <c r="H44" s="27">
        <v>189543</v>
      </c>
      <c r="I44" s="28"/>
      <c r="J44" s="8">
        <v>176471.12</v>
      </c>
      <c r="K44" s="8">
        <v>176471.12</v>
      </c>
      <c r="L44" s="8">
        <v>176471.12</v>
      </c>
      <c r="M44" s="8" t="s">
        <v>29</v>
      </c>
      <c r="N44" s="8">
        <v>176471.12</v>
      </c>
      <c r="O44" s="8" t="s">
        <v>29</v>
      </c>
      <c r="P44" s="8" t="s">
        <v>29</v>
      </c>
      <c r="Q44" s="8" t="s">
        <v>29</v>
      </c>
      <c r="R44" s="8" t="s">
        <v>29</v>
      </c>
      <c r="S44" s="8" t="s">
        <v>29</v>
      </c>
      <c r="T44" s="8" t="s">
        <v>29</v>
      </c>
      <c r="U44" s="8" t="s">
        <v>29</v>
      </c>
      <c r="V44" s="27" t="s">
        <v>29</v>
      </c>
      <c r="W44" s="28"/>
      <c r="X44" s="27" t="s">
        <v>29</v>
      </c>
      <c r="Y44" s="28"/>
    </row>
    <row r="45" spans="2:25" ht="13.5" customHeight="1">
      <c r="B45" s="33"/>
      <c r="C45" s="34"/>
      <c r="D45" s="2"/>
      <c r="E45" s="2" t="s">
        <v>36</v>
      </c>
      <c r="F45" s="31" t="s">
        <v>37</v>
      </c>
      <c r="G45" s="32"/>
      <c r="H45" s="27">
        <v>5130</v>
      </c>
      <c r="I45" s="28"/>
      <c r="J45" s="8">
        <v>5129.14</v>
      </c>
      <c r="K45" s="8">
        <v>5129.14</v>
      </c>
      <c r="L45" s="8">
        <v>5129.14</v>
      </c>
      <c r="M45" s="8" t="s">
        <v>29</v>
      </c>
      <c r="N45" s="8">
        <v>5129.14</v>
      </c>
      <c r="O45" s="8" t="s">
        <v>29</v>
      </c>
      <c r="P45" s="8" t="s">
        <v>29</v>
      </c>
      <c r="Q45" s="8" t="s">
        <v>29</v>
      </c>
      <c r="R45" s="8" t="s">
        <v>29</v>
      </c>
      <c r="S45" s="8" t="s">
        <v>29</v>
      </c>
      <c r="T45" s="8" t="s">
        <v>29</v>
      </c>
      <c r="U45" s="8" t="s">
        <v>29</v>
      </c>
      <c r="V45" s="27" t="s">
        <v>29</v>
      </c>
      <c r="W45" s="28"/>
      <c r="X45" s="27" t="s">
        <v>29</v>
      </c>
      <c r="Y45" s="28"/>
    </row>
    <row r="46" spans="2:25" ht="17.25" customHeight="1">
      <c r="B46" s="33"/>
      <c r="C46" s="34"/>
      <c r="D46" s="2"/>
      <c r="E46" s="2" t="s">
        <v>75</v>
      </c>
      <c r="F46" s="31" t="s">
        <v>76</v>
      </c>
      <c r="G46" s="32"/>
      <c r="H46" s="27">
        <v>1460</v>
      </c>
      <c r="I46" s="28"/>
      <c r="J46" s="8">
        <v>1458.53</v>
      </c>
      <c r="K46" s="8">
        <v>1458.53</v>
      </c>
      <c r="L46" s="8">
        <v>1458.53</v>
      </c>
      <c r="M46" s="8" t="s">
        <v>29</v>
      </c>
      <c r="N46" s="8">
        <v>1458.53</v>
      </c>
      <c r="O46" s="8" t="s">
        <v>29</v>
      </c>
      <c r="P46" s="8" t="s">
        <v>29</v>
      </c>
      <c r="Q46" s="8" t="s">
        <v>29</v>
      </c>
      <c r="R46" s="8" t="s">
        <v>29</v>
      </c>
      <c r="S46" s="8" t="s">
        <v>29</v>
      </c>
      <c r="T46" s="8" t="s">
        <v>29</v>
      </c>
      <c r="U46" s="8" t="s">
        <v>29</v>
      </c>
      <c r="V46" s="27" t="s">
        <v>29</v>
      </c>
      <c r="W46" s="28"/>
      <c r="X46" s="27" t="s">
        <v>29</v>
      </c>
      <c r="Y46" s="28"/>
    </row>
    <row r="47" spans="2:25" ht="17.25" customHeight="1">
      <c r="B47" s="33"/>
      <c r="C47" s="34"/>
      <c r="D47" s="2"/>
      <c r="E47" s="2" t="s">
        <v>79</v>
      </c>
      <c r="F47" s="31" t="s">
        <v>80</v>
      </c>
      <c r="G47" s="32"/>
      <c r="H47" s="27">
        <v>1811962</v>
      </c>
      <c r="I47" s="28"/>
      <c r="J47" s="8">
        <v>1811587.78</v>
      </c>
      <c r="K47" s="8" t="s">
        <v>29</v>
      </c>
      <c r="L47" s="8" t="s">
        <v>29</v>
      </c>
      <c r="M47" s="8" t="s">
        <v>29</v>
      </c>
      <c r="N47" s="8" t="s">
        <v>29</v>
      </c>
      <c r="O47" s="8" t="s">
        <v>29</v>
      </c>
      <c r="P47" s="8" t="s">
        <v>29</v>
      </c>
      <c r="Q47" s="8" t="s">
        <v>29</v>
      </c>
      <c r="R47" s="8" t="s">
        <v>29</v>
      </c>
      <c r="S47" s="8" t="s">
        <v>29</v>
      </c>
      <c r="T47" s="8">
        <v>1811587.78</v>
      </c>
      <c r="U47" s="8">
        <v>1811587.78</v>
      </c>
      <c r="V47" s="27" t="s">
        <v>29</v>
      </c>
      <c r="W47" s="28"/>
      <c r="X47" s="27" t="s">
        <v>29</v>
      </c>
      <c r="Y47" s="28"/>
    </row>
    <row r="48" spans="2:25" ht="13.5" customHeight="1">
      <c r="B48" s="44" t="s">
        <v>82</v>
      </c>
      <c r="C48" s="45"/>
      <c r="D48" s="1"/>
      <c r="E48" s="1"/>
      <c r="F48" s="29" t="s">
        <v>83</v>
      </c>
      <c r="G48" s="30"/>
      <c r="H48" s="25">
        <f>H49+H62+H60</f>
        <v>280297</v>
      </c>
      <c r="I48" s="26"/>
      <c r="J48" s="7">
        <f>J49+J62+J60</f>
        <v>251218.44</v>
      </c>
      <c r="K48" s="7">
        <f aca="true" t="shared" si="6" ref="K48:U48">K49+K62+K60</f>
        <v>188110.51</v>
      </c>
      <c r="L48" s="7">
        <f t="shared" si="6"/>
        <v>188110.51</v>
      </c>
      <c r="M48" s="7">
        <f t="shared" si="6"/>
        <v>2585</v>
      </c>
      <c r="N48" s="7">
        <f t="shared" si="6"/>
        <v>185525.51</v>
      </c>
      <c r="O48" s="7">
        <f t="shared" si="6"/>
        <v>0</v>
      </c>
      <c r="P48" s="7">
        <f t="shared" si="6"/>
        <v>0</v>
      </c>
      <c r="Q48" s="7">
        <f t="shared" si="6"/>
        <v>0</v>
      </c>
      <c r="R48" s="7">
        <f t="shared" si="6"/>
        <v>0</v>
      </c>
      <c r="S48" s="7">
        <f t="shared" si="6"/>
        <v>0</v>
      </c>
      <c r="T48" s="7">
        <f t="shared" si="6"/>
        <v>63107.93</v>
      </c>
      <c r="U48" s="7">
        <f t="shared" si="6"/>
        <v>63107.93</v>
      </c>
      <c r="V48" s="25">
        <f>V49+V62+V60</f>
        <v>0</v>
      </c>
      <c r="W48" s="26"/>
      <c r="X48" s="25">
        <f>X49+X62+X60</f>
        <v>0</v>
      </c>
      <c r="Y48" s="26"/>
    </row>
    <row r="49" spans="2:25" ht="13.5" customHeight="1">
      <c r="B49" s="44"/>
      <c r="C49" s="45"/>
      <c r="D49" s="1" t="s">
        <v>84</v>
      </c>
      <c r="E49" s="1"/>
      <c r="F49" s="29" t="s">
        <v>85</v>
      </c>
      <c r="G49" s="30"/>
      <c r="H49" s="25">
        <f>SUM(H51:H59)</f>
        <v>213977</v>
      </c>
      <c r="I49" s="26"/>
      <c r="J49" s="7">
        <f>SUM(J51:J59)</f>
        <v>186714.49</v>
      </c>
      <c r="K49" s="7">
        <f aca="true" t="shared" si="7" ref="K49:V49">SUM(K51:K59)</f>
        <v>123606.56</v>
      </c>
      <c r="L49" s="7">
        <f t="shared" si="7"/>
        <v>123606.56</v>
      </c>
      <c r="M49" s="7">
        <f t="shared" si="7"/>
        <v>2585</v>
      </c>
      <c r="N49" s="7">
        <f t="shared" si="7"/>
        <v>121021.56</v>
      </c>
      <c r="O49" s="7">
        <f t="shared" si="7"/>
        <v>0</v>
      </c>
      <c r="P49" s="7">
        <f t="shared" si="7"/>
        <v>0</v>
      </c>
      <c r="Q49" s="7">
        <f t="shared" si="7"/>
        <v>0</v>
      </c>
      <c r="R49" s="7">
        <f t="shared" si="7"/>
        <v>0</v>
      </c>
      <c r="S49" s="7">
        <f t="shared" si="7"/>
        <v>0</v>
      </c>
      <c r="T49" s="7">
        <f t="shared" si="7"/>
        <v>63107.93</v>
      </c>
      <c r="U49" s="7">
        <f t="shared" si="7"/>
        <v>63107.93</v>
      </c>
      <c r="V49" s="49">
        <f t="shared" si="7"/>
        <v>0</v>
      </c>
      <c r="W49" s="50"/>
      <c r="X49" s="25" t="s">
        <v>29</v>
      </c>
      <c r="Y49" s="26"/>
    </row>
    <row r="50" spans="1:27" ht="6" customHeight="1" hidden="1">
      <c r="A50" s="41"/>
      <c r="B50" s="41"/>
      <c r="C50" s="47"/>
      <c r="D50" s="47"/>
      <c r="E50" s="47"/>
      <c r="F50" s="47"/>
      <c r="G50" s="48"/>
      <c r="H50" s="48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3"/>
    </row>
    <row r="51" spans="2:25" ht="13.5" customHeight="1">
      <c r="B51" s="33"/>
      <c r="C51" s="34"/>
      <c r="D51" s="2"/>
      <c r="E51" s="2" t="s">
        <v>86</v>
      </c>
      <c r="F51" s="31" t="s">
        <v>87</v>
      </c>
      <c r="G51" s="32"/>
      <c r="H51" s="27">
        <v>3000</v>
      </c>
      <c r="I51" s="28"/>
      <c r="J51" s="8">
        <v>2585</v>
      </c>
      <c r="K51" s="8">
        <v>2585</v>
      </c>
      <c r="L51" s="8">
        <v>2585</v>
      </c>
      <c r="M51" s="8">
        <v>2585</v>
      </c>
      <c r="N51" s="8" t="s">
        <v>29</v>
      </c>
      <c r="O51" s="8" t="s">
        <v>29</v>
      </c>
      <c r="P51" s="8" t="s">
        <v>29</v>
      </c>
      <c r="Q51" s="8" t="s">
        <v>29</v>
      </c>
      <c r="R51" s="8" t="s">
        <v>29</v>
      </c>
      <c r="S51" s="8" t="s">
        <v>29</v>
      </c>
      <c r="T51" s="8" t="s">
        <v>29</v>
      </c>
      <c r="U51" s="8" t="s">
        <v>29</v>
      </c>
      <c r="V51" s="27" t="s">
        <v>29</v>
      </c>
      <c r="W51" s="28"/>
      <c r="X51" s="27" t="s">
        <v>29</v>
      </c>
      <c r="Y51" s="28"/>
    </row>
    <row r="52" spans="2:25" ht="13.5" customHeight="1">
      <c r="B52" s="33"/>
      <c r="C52" s="34"/>
      <c r="D52" s="2"/>
      <c r="E52" s="2" t="s">
        <v>32</v>
      </c>
      <c r="F52" s="31" t="s">
        <v>33</v>
      </c>
      <c r="G52" s="32"/>
      <c r="H52" s="27">
        <v>18600</v>
      </c>
      <c r="I52" s="28"/>
      <c r="J52" s="8">
        <v>16994.35</v>
      </c>
      <c r="K52" s="8">
        <v>16994.35</v>
      </c>
      <c r="L52" s="8">
        <v>16994.35</v>
      </c>
      <c r="M52" s="8" t="s">
        <v>29</v>
      </c>
      <c r="N52" s="8">
        <v>16994.35</v>
      </c>
      <c r="O52" s="8" t="s">
        <v>29</v>
      </c>
      <c r="P52" s="8" t="s">
        <v>29</v>
      </c>
      <c r="Q52" s="8" t="s">
        <v>29</v>
      </c>
      <c r="R52" s="8" t="s">
        <v>29</v>
      </c>
      <c r="S52" s="8" t="s">
        <v>29</v>
      </c>
      <c r="T52" s="8" t="s">
        <v>29</v>
      </c>
      <c r="U52" s="8" t="s">
        <v>29</v>
      </c>
      <c r="V52" s="27" t="s">
        <v>29</v>
      </c>
      <c r="W52" s="28"/>
      <c r="X52" s="27" t="s">
        <v>29</v>
      </c>
      <c r="Y52" s="28"/>
    </row>
    <row r="53" spans="2:25" ht="13.5" customHeight="1">
      <c r="B53" s="33"/>
      <c r="C53" s="34"/>
      <c r="D53" s="2"/>
      <c r="E53" s="2" t="s">
        <v>69</v>
      </c>
      <c r="F53" s="31" t="s">
        <v>70</v>
      </c>
      <c r="G53" s="32"/>
      <c r="H53" s="27">
        <v>10000</v>
      </c>
      <c r="I53" s="28"/>
      <c r="J53" s="8">
        <v>9851.36</v>
      </c>
      <c r="K53" s="8">
        <v>9851.36</v>
      </c>
      <c r="L53" s="8">
        <v>9851.36</v>
      </c>
      <c r="M53" s="8" t="s">
        <v>29</v>
      </c>
      <c r="N53" s="8">
        <v>9851.36</v>
      </c>
      <c r="O53" s="8" t="s">
        <v>29</v>
      </c>
      <c r="P53" s="8" t="s">
        <v>29</v>
      </c>
      <c r="Q53" s="8" t="s">
        <v>29</v>
      </c>
      <c r="R53" s="8" t="s">
        <v>29</v>
      </c>
      <c r="S53" s="8" t="s">
        <v>29</v>
      </c>
      <c r="T53" s="8" t="s">
        <v>29</v>
      </c>
      <c r="U53" s="8" t="s">
        <v>29</v>
      </c>
      <c r="V53" s="27" t="s">
        <v>29</v>
      </c>
      <c r="W53" s="28"/>
      <c r="X53" s="27" t="s">
        <v>29</v>
      </c>
      <c r="Y53" s="28"/>
    </row>
    <row r="54" spans="2:25" ht="13.5" customHeight="1">
      <c r="B54" s="33"/>
      <c r="C54" s="34"/>
      <c r="D54" s="2"/>
      <c r="E54" s="2" t="s">
        <v>71</v>
      </c>
      <c r="F54" s="31" t="s">
        <v>72</v>
      </c>
      <c r="G54" s="32"/>
      <c r="H54" s="27">
        <v>61477</v>
      </c>
      <c r="I54" s="28"/>
      <c r="J54" s="8">
        <v>47660.91</v>
      </c>
      <c r="K54" s="8">
        <v>47660.91</v>
      </c>
      <c r="L54" s="8">
        <v>47660.91</v>
      </c>
      <c r="M54" s="8" t="s">
        <v>29</v>
      </c>
      <c r="N54" s="8">
        <v>47660.91</v>
      </c>
      <c r="O54" s="8" t="s">
        <v>29</v>
      </c>
      <c r="P54" s="8" t="s">
        <v>29</v>
      </c>
      <c r="Q54" s="8" t="s">
        <v>29</v>
      </c>
      <c r="R54" s="8" t="s">
        <v>29</v>
      </c>
      <c r="S54" s="8" t="s">
        <v>29</v>
      </c>
      <c r="T54" s="8" t="s">
        <v>29</v>
      </c>
      <c r="U54" s="8" t="s">
        <v>29</v>
      </c>
      <c r="V54" s="27" t="s">
        <v>29</v>
      </c>
      <c r="W54" s="28"/>
      <c r="X54" s="27" t="s">
        <v>29</v>
      </c>
      <c r="Y54" s="28"/>
    </row>
    <row r="55" spans="2:25" ht="13.5" customHeight="1">
      <c r="B55" s="33"/>
      <c r="C55" s="34"/>
      <c r="D55" s="2"/>
      <c r="E55" s="2" t="s">
        <v>34</v>
      </c>
      <c r="F55" s="31" t="s">
        <v>35</v>
      </c>
      <c r="G55" s="32"/>
      <c r="H55" s="27">
        <v>42000</v>
      </c>
      <c r="I55" s="28"/>
      <c r="J55" s="8">
        <v>39527.44</v>
      </c>
      <c r="K55" s="8">
        <v>39527.44</v>
      </c>
      <c r="L55" s="8">
        <v>39527.44</v>
      </c>
      <c r="M55" s="8" t="s">
        <v>29</v>
      </c>
      <c r="N55" s="8">
        <v>39527.44</v>
      </c>
      <c r="O55" s="8" t="s">
        <v>29</v>
      </c>
      <c r="P55" s="8" t="s">
        <v>29</v>
      </c>
      <c r="Q55" s="8" t="s">
        <v>29</v>
      </c>
      <c r="R55" s="8" t="s">
        <v>29</v>
      </c>
      <c r="S55" s="8" t="s">
        <v>29</v>
      </c>
      <c r="T55" s="8" t="s">
        <v>29</v>
      </c>
      <c r="U55" s="8" t="s">
        <v>29</v>
      </c>
      <c r="V55" s="27" t="s">
        <v>29</v>
      </c>
      <c r="W55" s="28"/>
      <c r="X55" s="27" t="s">
        <v>29</v>
      </c>
      <c r="Y55" s="28"/>
    </row>
    <row r="56" spans="2:25" ht="17.25" customHeight="1">
      <c r="B56" s="33"/>
      <c r="C56" s="34"/>
      <c r="D56" s="2"/>
      <c r="E56" s="2" t="s">
        <v>88</v>
      </c>
      <c r="F56" s="31" t="s">
        <v>89</v>
      </c>
      <c r="G56" s="32"/>
      <c r="H56" s="27">
        <v>2300</v>
      </c>
      <c r="I56" s="28"/>
      <c r="J56" s="8">
        <v>405.9</v>
      </c>
      <c r="K56" s="8">
        <v>405.9</v>
      </c>
      <c r="L56" s="8">
        <v>405.9</v>
      </c>
      <c r="M56" s="8" t="s">
        <v>29</v>
      </c>
      <c r="N56" s="8">
        <v>405.9</v>
      </c>
      <c r="O56" s="8" t="s">
        <v>29</v>
      </c>
      <c r="P56" s="8" t="s">
        <v>29</v>
      </c>
      <c r="Q56" s="8" t="s">
        <v>29</v>
      </c>
      <c r="R56" s="8" t="s">
        <v>29</v>
      </c>
      <c r="S56" s="8" t="s">
        <v>29</v>
      </c>
      <c r="T56" s="8" t="s">
        <v>29</v>
      </c>
      <c r="U56" s="8" t="s">
        <v>29</v>
      </c>
      <c r="V56" s="27" t="s">
        <v>29</v>
      </c>
      <c r="W56" s="28"/>
      <c r="X56" s="27" t="s">
        <v>29</v>
      </c>
      <c r="Y56" s="28"/>
    </row>
    <row r="57" spans="2:25" ht="17.25" customHeight="1">
      <c r="B57" s="33"/>
      <c r="C57" s="34"/>
      <c r="D57" s="2"/>
      <c r="E57" s="2" t="s">
        <v>90</v>
      </c>
      <c r="F57" s="31" t="s">
        <v>91</v>
      </c>
      <c r="G57" s="32"/>
      <c r="H57" s="27">
        <v>3600</v>
      </c>
      <c r="I57" s="28"/>
      <c r="J57" s="8">
        <v>3600</v>
      </c>
      <c r="K57" s="8">
        <v>3600</v>
      </c>
      <c r="L57" s="8">
        <v>3600</v>
      </c>
      <c r="M57" s="8" t="s">
        <v>29</v>
      </c>
      <c r="N57" s="8">
        <v>3600</v>
      </c>
      <c r="O57" s="8" t="s">
        <v>29</v>
      </c>
      <c r="P57" s="8" t="s">
        <v>29</v>
      </c>
      <c r="Q57" s="8" t="s">
        <v>29</v>
      </c>
      <c r="R57" s="8" t="s">
        <v>29</v>
      </c>
      <c r="S57" s="8" t="s">
        <v>29</v>
      </c>
      <c r="T57" s="8" t="s">
        <v>29</v>
      </c>
      <c r="U57" s="8" t="s">
        <v>29</v>
      </c>
      <c r="V57" s="27" t="s">
        <v>29</v>
      </c>
      <c r="W57" s="28"/>
      <c r="X57" s="27" t="s">
        <v>29</v>
      </c>
      <c r="Y57" s="28"/>
    </row>
    <row r="58" spans="2:25" ht="13.5" customHeight="1">
      <c r="B58" s="33"/>
      <c r="C58" s="34"/>
      <c r="D58" s="2"/>
      <c r="E58" s="2" t="s">
        <v>92</v>
      </c>
      <c r="F58" s="31" t="s">
        <v>93</v>
      </c>
      <c r="G58" s="32"/>
      <c r="H58" s="27">
        <v>3000</v>
      </c>
      <c r="I58" s="28"/>
      <c r="J58" s="8">
        <v>2981.6</v>
      </c>
      <c r="K58" s="8">
        <v>2981.6</v>
      </c>
      <c r="L58" s="8">
        <v>2981.6</v>
      </c>
      <c r="M58" s="8" t="s">
        <v>29</v>
      </c>
      <c r="N58" s="8">
        <v>2981.6</v>
      </c>
      <c r="O58" s="8" t="s">
        <v>29</v>
      </c>
      <c r="P58" s="8" t="s">
        <v>29</v>
      </c>
      <c r="Q58" s="8" t="s">
        <v>29</v>
      </c>
      <c r="R58" s="8" t="s">
        <v>29</v>
      </c>
      <c r="S58" s="8" t="s">
        <v>29</v>
      </c>
      <c r="T58" s="8" t="s">
        <v>29</v>
      </c>
      <c r="U58" s="8" t="s">
        <v>29</v>
      </c>
      <c r="V58" s="27" t="s">
        <v>29</v>
      </c>
      <c r="W58" s="28"/>
      <c r="X58" s="27" t="s">
        <v>29</v>
      </c>
      <c r="Y58" s="28"/>
    </row>
    <row r="59" spans="2:25" ht="13.5" customHeight="1">
      <c r="B59" s="33"/>
      <c r="C59" s="34"/>
      <c r="D59" s="2"/>
      <c r="E59" s="2" t="s">
        <v>38</v>
      </c>
      <c r="F59" s="31" t="s">
        <v>39</v>
      </c>
      <c r="G59" s="32"/>
      <c r="H59" s="27">
        <v>70000</v>
      </c>
      <c r="I59" s="28"/>
      <c r="J59" s="8">
        <v>63107.93</v>
      </c>
      <c r="K59" s="8" t="s">
        <v>29</v>
      </c>
      <c r="L59" s="8" t="s">
        <v>29</v>
      </c>
      <c r="M59" s="8" t="s">
        <v>29</v>
      </c>
      <c r="N59" s="8" t="s">
        <v>29</v>
      </c>
      <c r="O59" s="8" t="s">
        <v>29</v>
      </c>
      <c r="P59" s="8" t="s">
        <v>29</v>
      </c>
      <c r="Q59" s="8" t="s">
        <v>29</v>
      </c>
      <c r="R59" s="8" t="s">
        <v>29</v>
      </c>
      <c r="S59" s="8" t="s">
        <v>29</v>
      </c>
      <c r="T59" s="8">
        <v>63107.93</v>
      </c>
      <c r="U59" s="8">
        <v>63107.93</v>
      </c>
      <c r="V59" s="27" t="s">
        <v>29</v>
      </c>
      <c r="W59" s="28"/>
      <c r="X59" s="27" t="s">
        <v>29</v>
      </c>
      <c r="Y59" s="28"/>
    </row>
    <row r="60" spans="2:25" ht="13.5" customHeight="1">
      <c r="B60" s="17"/>
      <c r="C60" s="18"/>
      <c r="D60" s="2" t="s">
        <v>302</v>
      </c>
      <c r="E60" s="2"/>
      <c r="F60" s="31" t="s">
        <v>303</v>
      </c>
      <c r="G60" s="32"/>
      <c r="H60" s="27">
        <f>H61</f>
        <v>40820</v>
      </c>
      <c r="I60" s="28"/>
      <c r="J60" s="8">
        <f aca="true" t="shared" si="8" ref="J60:U60">J61</f>
        <v>40820</v>
      </c>
      <c r="K60" s="8">
        <f t="shared" si="8"/>
        <v>40820</v>
      </c>
      <c r="L60" s="8">
        <f t="shared" si="8"/>
        <v>40820</v>
      </c>
      <c r="M60" s="8">
        <f t="shared" si="8"/>
        <v>0</v>
      </c>
      <c r="N60" s="8">
        <f t="shared" si="8"/>
        <v>40820</v>
      </c>
      <c r="O60" s="8">
        <f t="shared" si="8"/>
        <v>0</v>
      </c>
      <c r="P60" s="8">
        <f t="shared" si="8"/>
        <v>0</v>
      </c>
      <c r="Q60" s="8">
        <f t="shared" si="8"/>
        <v>0</v>
      </c>
      <c r="R60" s="8">
        <f t="shared" si="8"/>
        <v>0</v>
      </c>
      <c r="S60" s="8">
        <f t="shared" si="8"/>
        <v>0</v>
      </c>
      <c r="T60" s="8">
        <f t="shared" si="8"/>
        <v>0</v>
      </c>
      <c r="U60" s="8">
        <f t="shared" si="8"/>
        <v>0</v>
      </c>
      <c r="V60" s="27">
        <f>W61</f>
        <v>0</v>
      </c>
      <c r="W60" s="28"/>
      <c r="X60" s="27" t="str">
        <f>X61</f>
        <v>0,00</v>
      </c>
      <c r="Y60" s="28"/>
    </row>
    <row r="61" spans="2:25" ht="13.5" customHeight="1">
      <c r="B61" s="17"/>
      <c r="C61" s="18"/>
      <c r="D61" s="2"/>
      <c r="E61" s="2" t="s">
        <v>182</v>
      </c>
      <c r="F61" s="31" t="s">
        <v>183</v>
      </c>
      <c r="G61" s="32"/>
      <c r="H61" s="27">
        <v>40820</v>
      </c>
      <c r="I61" s="28"/>
      <c r="J61" s="8">
        <v>40820</v>
      </c>
      <c r="K61" s="8">
        <v>40820</v>
      </c>
      <c r="L61" s="8">
        <v>40820</v>
      </c>
      <c r="M61" s="8">
        <v>0</v>
      </c>
      <c r="N61" s="8">
        <v>40820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19"/>
      <c r="W61" s="20">
        <v>0</v>
      </c>
      <c r="X61" s="27" t="str">
        <f>X62</f>
        <v>0,00</v>
      </c>
      <c r="Y61" s="28"/>
    </row>
    <row r="62" spans="2:25" ht="13.5" customHeight="1">
      <c r="B62" s="44"/>
      <c r="C62" s="45"/>
      <c r="D62" s="1" t="s">
        <v>94</v>
      </c>
      <c r="E62" s="1"/>
      <c r="F62" s="29" t="s">
        <v>48</v>
      </c>
      <c r="G62" s="30"/>
      <c r="H62" s="25">
        <f>SUM(H63:H65)</f>
        <v>25500</v>
      </c>
      <c r="I62" s="26"/>
      <c r="J62" s="7">
        <f aca="true" t="shared" si="9" ref="J62:U62">SUM(J63:J65)</f>
        <v>23683.95</v>
      </c>
      <c r="K62" s="7">
        <f t="shared" si="9"/>
        <v>23683.95</v>
      </c>
      <c r="L62" s="7">
        <f t="shared" si="9"/>
        <v>23683.95</v>
      </c>
      <c r="M62" s="7">
        <f t="shared" si="9"/>
        <v>0</v>
      </c>
      <c r="N62" s="7">
        <f t="shared" si="9"/>
        <v>23683.95</v>
      </c>
      <c r="O62" s="7">
        <f t="shared" si="9"/>
        <v>0</v>
      </c>
      <c r="P62" s="7">
        <f t="shared" si="9"/>
        <v>0</v>
      </c>
      <c r="Q62" s="7">
        <f t="shared" si="9"/>
        <v>0</v>
      </c>
      <c r="R62" s="7">
        <f t="shared" si="9"/>
        <v>0</v>
      </c>
      <c r="S62" s="7">
        <f t="shared" si="9"/>
        <v>0</v>
      </c>
      <c r="T62" s="7">
        <f t="shared" si="9"/>
        <v>0</v>
      </c>
      <c r="U62" s="7">
        <f t="shared" si="9"/>
        <v>0</v>
      </c>
      <c r="V62" s="25" t="s">
        <v>29</v>
      </c>
      <c r="W62" s="26"/>
      <c r="X62" s="25" t="s">
        <v>29</v>
      </c>
      <c r="Y62" s="26"/>
    </row>
    <row r="63" spans="2:25" ht="13.5" customHeight="1">
      <c r="B63" s="33"/>
      <c r="C63" s="34"/>
      <c r="D63" s="2"/>
      <c r="E63" s="2" t="s">
        <v>32</v>
      </c>
      <c r="F63" s="31" t="s">
        <v>33</v>
      </c>
      <c r="G63" s="32"/>
      <c r="H63" s="27">
        <v>437</v>
      </c>
      <c r="I63" s="28"/>
      <c r="J63" s="8">
        <v>15.6</v>
      </c>
      <c r="K63" s="8">
        <v>15.6</v>
      </c>
      <c r="L63" s="8">
        <v>15.6</v>
      </c>
      <c r="M63" s="8" t="s">
        <v>29</v>
      </c>
      <c r="N63" s="8">
        <v>15.6</v>
      </c>
      <c r="O63" s="8" t="s">
        <v>29</v>
      </c>
      <c r="P63" s="8" t="s">
        <v>29</v>
      </c>
      <c r="Q63" s="8" t="s">
        <v>29</v>
      </c>
      <c r="R63" s="8" t="s">
        <v>29</v>
      </c>
      <c r="S63" s="8" t="s">
        <v>29</v>
      </c>
      <c r="T63" s="8" t="s">
        <v>29</v>
      </c>
      <c r="U63" s="8" t="s">
        <v>29</v>
      </c>
      <c r="V63" s="27" t="s">
        <v>29</v>
      </c>
      <c r="W63" s="28"/>
      <c r="X63" s="27" t="s">
        <v>29</v>
      </c>
      <c r="Y63" s="28"/>
    </row>
    <row r="64" spans="2:25" ht="13.5" customHeight="1">
      <c r="B64" s="33"/>
      <c r="C64" s="34"/>
      <c r="D64" s="2"/>
      <c r="E64" s="2" t="s">
        <v>69</v>
      </c>
      <c r="F64" s="31" t="s">
        <v>70</v>
      </c>
      <c r="G64" s="32"/>
      <c r="H64" s="27">
        <v>3500</v>
      </c>
      <c r="I64" s="28"/>
      <c r="J64" s="8">
        <v>2836.94</v>
      </c>
      <c r="K64" s="8">
        <v>2836.94</v>
      </c>
      <c r="L64" s="8">
        <v>2836.94</v>
      </c>
      <c r="M64" s="8" t="s">
        <v>29</v>
      </c>
      <c r="N64" s="8">
        <v>2836.94</v>
      </c>
      <c r="O64" s="8" t="s">
        <v>29</v>
      </c>
      <c r="P64" s="8" t="s">
        <v>29</v>
      </c>
      <c r="Q64" s="8" t="s">
        <v>29</v>
      </c>
      <c r="R64" s="8" t="s">
        <v>29</v>
      </c>
      <c r="S64" s="8" t="s">
        <v>29</v>
      </c>
      <c r="T64" s="8" t="s">
        <v>29</v>
      </c>
      <c r="U64" s="8" t="s">
        <v>29</v>
      </c>
      <c r="V64" s="27" t="s">
        <v>29</v>
      </c>
      <c r="W64" s="28"/>
      <c r="X64" s="27" t="s">
        <v>29</v>
      </c>
      <c r="Y64" s="28"/>
    </row>
    <row r="65" spans="2:25" ht="13.5" customHeight="1">
      <c r="B65" s="33"/>
      <c r="C65" s="34"/>
      <c r="D65" s="2"/>
      <c r="E65" s="2" t="s">
        <v>34</v>
      </c>
      <c r="F65" s="31" t="s">
        <v>35</v>
      </c>
      <c r="G65" s="32"/>
      <c r="H65" s="27">
        <v>21563</v>
      </c>
      <c r="I65" s="28"/>
      <c r="J65" s="8">
        <v>20831.41</v>
      </c>
      <c r="K65" s="8">
        <v>20831.41</v>
      </c>
      <c r="L65" s="8">
        <v>20831.41</v>
      </c>
      <c r="M65" s="8" t="s">
        <v>29</v>
      </c>
      <c r="N65" s="8">
        <v>20831.41</v>
      </c>
      <c r="O65" s="8" t="s">
        <v>29</v>
      </c>
      <c r="P65" s="8" t="s">
        <v>29</v>
      </c>
      <c r="Q65" s="8" t="s">
        <v>29</v>
      </c>
      <c r="R65" s="8" t="s">
        <v>29</v>
      </c>
      <c r="S65" s="8" t="s">
        <v>29</v>
      </c>
      <c r="T65" s="8" t="s">
        <v>29</v>
      </c>
      <c r="U65" s="8" t="s">
        <v>29</v>
      </c>
      <c r="V65" s="27" t="s">
        <v>29</v>
      </c>
      <c r="W65" s="28"/>
      <c r="X65" s="27" t="s">
        <v>29</v>
      </c>
      <c r="Y65" s="28"/>
    </row>
    <row r="66" spans="2:25" ht="13.5" customHeight="1">
      <c r="B66" s="44" t="s">
        <v>95</v>
      </c>
      <c r="C66" s="45"/>
      <c r="D66" s="1"/>
      <c r="E66" s="1"/>
      <c r="F66" s="29" t="s">
        <v>96</v>
      </c>
      <c r="G66" s="30"/>
      <c r="H66" s="25">
        <f>H67+H69+H75</f>
        <v>349400</v>
      </c>
      <c r="I66" s="26"/>
      <c r="J66" s="7">
        <f>J67+J69+J75</f>
        <v>275079.22</v>
      </c>
      <c r="K66" s="7">
        <f aca="true" t="shared" si="10" ref="K66:U66">K67+K69+K75</f>
        <v>265079.26999999996</v>
      </c>
      <c r="L66" s="7">
        <f t="shared" si="10"/>
        <v>265079.26999999996</v>
      </c>
      <c r="M66" s="7">
        <f t="shared" si="10"/>
        <v>560</v>
      </c>
      <c r="N66" s="7">
        <f t="shared" si="10"/>
        <v>264519.26999999996</v>
      </c>
      <c r="O66" s="7">
        <f t="shared" si="10"/>
        <v>0</v>
      </c>
      <c r="P66" s="7">
        <f t="shared" si="10"/>
        <v>0</v>
      </c>
      <c r="Q66" s="7">
        <f t="shared" si="10"/>
        <v>0</v>
      </c>
      <c r="R66" s="7">
        <f t="shared" si="10"/>
        <v>0</v>
      </c>
      <c r="S66" s="7">
        <f t="shared" si="10"/>
        <v>0</v>
      </c>
      <c r="T66" s="7">
        <f t="shared" si="10"/>
        <v>9999.95</v>
      </c>
      <c r="U66" s="7">
        <f t="shared" si="10"/>
        <v>9999.95</v>
      </c>
      <c r="V66" s="25" t="s">
        <v>29</v>
      </c>
      <c r="W66" s="26"/>
      <c r="X66" s="25" t="s">
        <v>29</v>
      </c>
      <c r="Y66" s="26"/>
    </row>
    <row r="67" spans="2:25" ht="13.5" customHeight="1">
      <c r="B67" s="44"/>
      <c r="C67" s="45"/>
      <c r="D67" s="1" t="s">
        <v>97</v>
      </c>
      <c r="E67" s="1"/>
      <c r="F67" s="29" t="s">
        <v>98</v>
      </c>
      <c r="G67" s="30"/>
      <c r="H67" s="25">
        <f>H68</f>
        <v>134200</v>
      </c>
      <c r="I67" s="26"/>
      <c r="J67" s="7">
        <f>J68</f>
        <v>134200</v>
      </c>
      <c r="K67" s="7">
        <f aca="true" t="shared" si="11" ref="K67:U67">K68</f>
        <v>134200</v>
      </c>
      <c r="L67" s="7">
        <f t="shared" si="11"/>
        <v>134200</v>
      </c>
      <c r="M67" s="7" t="str">
        <f t="shared" si="11"/>
        <v>0,00</v>
      </c>
      <c r="N67" s="7">
        <f t="shared" si="11"/>
        <v>134200</v>
      </c>
      <c r="O67" s="7" t="str">
        <f t="shared" si="11"/>
        <v>0,00</v>
      </c>
      <c r="P67" s="7" t="str">
        <f t="shared" si="11"/>
        <v>0,00</v>
      </c>
      <c r="Q67" s="7" t="str">
        <f t="shared" si="11"/>
        <v>0,00</v>
      </c>
      <c r="R67" s="7" t="str">
        <f t="shared" si="11"/>
        <v>0,00</v>
      </c>
      <c r="S67" s="7" t="str">
        <f t="shared" si="11"/>
        <v>0,00</v>
      </c>
      <c r="T67" s="7" t="str">
        <f t="shared" si="11"/>
        <v>0,00</v>
      </c>
      <c r="U67" s="7" t="str">
        <f t="shared" si="11"/>
        <v>0,00</v>
      </c>
      <c r="V67" s="25" t="s">
        <v>29</v>
      </c>
      <c r="W67" s="26"/>
      <c r="X67" s="25" t="s">
        <v>29</v>
      </c>
      <c r="Y67" s="26"/>
    </row>
    <row r="68" spans="2:25" ht="13.5" customHeight="1">
      <c r="B68" s="33"/>
      <c r="C68" s="34"/>
      <c r="D68" s="2"/>
      <c r="E68" s="2" t="s">
        <v>71</v>
      </c>
      <c r="F68" s="31" t="s">
        <v>72</v>
      </c>
      <c r="G68" s="32"/>
      <c r="H68" s="27">
        <v>134200</v>
      </c>
      <c r="I68" s="28"/>
      <c r="J68" s="8">
        <v>134200</v>
      </c>
      <c r="K68" s="8">
        <v>134200</v>
      </c>
      <c r="L68" s="8">
        <v>134200</v>
      </c>
      <c r="M68" s="8" t="s">
        <v>29</v>
      </c>
      <c r="N68" s="8">
        <v>134200</v>
      </c>
      <c r="O68" s="8" t="s">
        <v>29</v>
      </c>
      <c r="P68" s="8" t="s">
        <v>29</v>
      </c>
      <c r="Q68" s="8" t="s">
        <v>29</v>
      </c>
      <c r="R68" s="8" t="s">
        <v>29</v>
      </c>
      <c r="S68" s="8" t="s">
        <v>29</v>
      </c>
      <c r="T68" s="8" t="s">
        <v>29</v>
      </c>
      <c r="U68" s="8" t="s">
        <v>29</v>
      </c>
      <c r="V68" s="27" t="s">
        <v>29</v>
      </c>
      <c r="W68" s="28"/>
      <c r="X68" s="27" t="s">
        <v>29</v>
      </c>
      <c r="Y68" s="28"/>
    </row>
    <row r="69" spans="2:25" ht="13.5" customHeight="1">
      <c r="B69" s="44"/>
      <c r="C69" s="45"/>
      <c r="D69" s="1" t="s">
        <v>99</v>
      </c>
      <c r="E69" s="1"/>
      <c r="F69" s="29" t="s">
        <v>100</v>
      </c>
      <c r="G69" s="30"/>
      <c r="H69" s="25">
        <f>H70+H71+H72+H73+H74</f>
        <v>181200</v>
      </c>
      <c r="I69" s="26"/>
      <c r="J69" s="7">
        <f>SUM(J70:J74)</f>
        <v>108935.75</v>
      </c>
      <c r="K69" s="7">
        <f aca="true" t="shared" si="12" ref="K69:U69">SUM(K70:K74)</f>
        <v>98935.8</v>
      </c>
      <c r="L69" s="7">
        <f t="shared" si="12"/>
        <v>98935.8</v>
      </c>
      <c r="M69" s="7">
        <f t="shared" si="12"/>
        <v>560</v>
      </c>
      <c r="N69" s="7">
        <f t="shared" si="12"/>
        <v>98375.8</v>
      </c>
      <c r="O69" s="7">
        <f t="shared" si="12"/>
        <v>0</v>
      </c>
      <c r="P69" s="7">
        <f t="shared" si="12"/>
        <v>0</v>
      </c>
      <c r="Q69" s="7">
        <f t="shared" si="12"/>
        <v>0</v>
      </c>
      <c r="R69" s="7">
        <f t="shared" si="12"/>
        <v>0</v>
      </c>
      <c r="S69" s="7">
        <f t="shared" si="12"/>
        <v>0</v>
      </c>
      <c r="T69" s="7">
        <f t="shared" si="12"/>
        <v>9999.95</v>
      </c>
      <c r="U69" s="7">
        <f t="shared" si="12"/>
        <v>9999.95</v>
      </c>
      <c r="V69" s="25" t="s">
        <v>29</v>
      </c>
      <c r="W69" s="26"/>
      <c r="X69" s="25" t="s">
        <v>29</v>
      </c>
      <c r="Y69" s="26"/>
    </row>
    <row r="70" spans="2:25" ht="13.5" customHeight="1">
      <c r="B70" s="33"/>
      <c r="C70" s="34"/>
      <c r="D70" s="2"/>
      <c r="E70" s="2" t="s">
        <v>86</v>
      </c>
      <c r="F70" s="31" t="s">
        <v>87</v>
      </c>
      <c r="G70" s="32"/>
      <c r="H70" s="27">
        <v>15000</v>
      </c>
      <c r="I70" s="28"/>
      <c r="J70" s="8">
        <v>560</v>
      </c>
      <c r="K70" s="8">
        <v>560</v>
      </c>
      <c r="L70" s="8">
        <v>560</v>
      </c>
      <c r="M70" s="8">
        <v>560</v>
      </c>
      <c r="N70" s="8" t="s">
        <v>29</v>
      </c>
      <c r="O70" s="8" t="s">
        <v>29</v>
      </c>
      <c r="P70" s="8" t="s">
        <v>29</v>
      </c>
      <c r="Q70" s="8" t="s">
        <v>29</v>
      </c>
      <c r="R70" s="8" t="s">
        <v>29</v>
      </c>
      <c r="S70" s="8" t="s">
        <v>29</v>
      </c>
      <c r="T70" s="8" t="s">
        <v>29</v>
      </c>
      <c r="U70" s="8" t="s">
        <v>29</v>
      </c>
      <c r="V70" s="27" t="s">
        <v>29</v>
      </c>
      <c r="W70" s="28"/>
      <c r="X70" s="27" t="s">
        <v>29</v>
      </c>
      <c r="Y70" s="28"/>
    </row>
    <row r="71" spans="2:25" ht="13.5" customHeight="1">
      <c r="B71" s="33"/>
      <c r="C71" s="34"/>
      <c r="D71" s="2"/>
      <c r="E71" s="2" t="s">
        <v>32</v>
      </c>
      <c r="F71" s="31" t="s">
        <v>33</v>
      </c>
      <c r="G71" s="32"/>
      <c r="H71" s="27">
        <v>6206</v>
      </c>
      <c r="I71" s="28"/>
      <c r="J71" s="8">
        <v>6205.66</v>
      </c>
      <c r="K71" s="8">
        <v>6205.66</v>
      </c>
      <c r="L71" s="8">
        <v>6205.66</v>
      </c>
      <c r="M71" s="8" t="s">
        <v>29</v>
      </c>
      <c r="N71" s="8">
        <v>6205.66</v>
      </c>
      <c r="O71" s="8" t="s">
        <v>29</v>
      </c>
      <c r="P71" s="8" t="s">
        <v>29</v>
      </c>
      <c r="Q71" s="8" t="s">
        <v>29</v>
      </c>
      <c r="R71" s="8" t="s">
        <v>29</v>
      </c>
      <c r="S71" s="8" t="s">
        <v>29</v>
      </c>
      <c r="T71" s="8" t="s">
        <v>29</v>
      </c>
      <c r="U71" s="8" t="s">
        <v>29</v>
      </c>
      <c r="V71" s="27" t="s">
        <v>29</v>
      </c>
      <c r="W71" s="28"/>
      <c r="X71" s="27" t="s">
        <v>29</v>
      </c>
      <c r="Y71" s="28"/>
    </row>
    <row r="72" spans="2:25" ht="13.5" customHeight="1">
      <c r="B72" s="33"/>
      <c r="C72" s="34"/>
      <c r="D72" s="2"/>
      <c r="E72" s="2" t="s">
        <v>71</v>
      </c>
      <c r="F72" s="31" t="s">
        <v>72</v>
      </c>
      <c r="G72" s="32"/>
      <c r="H72" s="27">
        <v>93200</v>
      </c>
      <c r="I72" s="28"/>
      <c r="J72" s="8">
        <v>39120</v>
      </c>
      <c r="K72" s="8">
        <v>39120</v>
      </c>
      <c r="L72" s="8">
        <v>39120</v>
      </c>
      <c r="M72" s="8" t="s">
        <v>29</v>
      </c>
      <c r="N72" s="8">
        <v>39120</v>
      </c>
      <c r="O72" s="8" t="s">
        <v>29</v>
      </c>
      <c r="P72" s="8" t="s">
        <v>29</v>
      </c>
      <c r="Q72" s="8" t="s">
        <v>29</v>
      </c>
      <c r="R72" s="8" t="s">
        <v>29</v>
      </c>
      <c r="S72" s="8" t="s">
        <v>29</v>
      </c>
      <c r="T72" s="8" t="s">
        <v>29</v>
      </c>
      <c r="U72" s="8" t="s">
        <v>29</v>
      </c>
      <c r="V72" s="27" t="s">
        <v>29</v>
      </c>
      <c r="W72" s="28"/>
      <c r="X72" s="27" t="s">
        <v>29</v>
      </c>
      <c r="Y72" s="28"/>
    </row>
    <row r="73" spans="2:25" ht="13.5" customHeight="1">
      <c r="B73" s="33"/>
      <c r="C73" s="34"/>
      <c r="D73" s="2"/>
      <c r="E73" s="2" t="s">
        <v>34</v>
      </c>
      <c r="F73" s="31" t="s">
        <v>35</v>
      </c>
      <c r="G73" s="32"/>
      <c r="H73" s="27">
        <v>56794</v>
      </c>
      <c r="I73" s="28"/>
      <c r="J73" s="8">
        <v>53050.14</v>
      </c>
      <c r="K73" s="8">
        <v>53050.14</v>
      </c>
      <c r="L73" s="8">
        <v>53050.14</v>
      </c>
      <c r="M73" s="8" t="s">
        <v>29</v>
      </c>
      <c r="N73" s="8">
        <v>53050.14</v>
      </c>
      <c r="O73" s="8" t="s">
        <v>29</v>
      </c>
      <c r="P73" s="8" t="s">
        <v>29</v>
      </c>
      <c r="Q73" s="8" t="s">
        <v>29</v>
      </c>
      <c r="R73" s="8" t="s">
        <v>29</v>
      </c>
      <c r="S73" s="8" t="s">
        <v>29</v>
      </c>
      <c r="T73" s="8" t="s">
        <v>29</v>
      </c>
      <c r="U73" s="8" t="s">
        <v>29</v>
      </c>
      <c r="V73" s="27" t="s">
        <v>29</v>
      </c>
      <c r="W73" s="28"/>
      <c r="X73" s="27" t="s">
        <v>29</v>
      </c>
      <c r="Y73" s="28"/>
    </row>
    <row r="74" spans="2:25" ht="13.5" customHeight="1">
      <c r="B74" s="17"/>
      <c r="C74" s="18"/>
      <c r="D74" s="2"/>
      <c r="E74" s="2" t="s">
        <v>38</v>
      </c>
      <c r="F74" s="31" t="s">
        <v>39</v>
      </c>
      <c r="G74" s="32"/>
      <c r="H74" s="27">
        <v>10000</v>
      </c>
      <c r="I74" s="28"/>
      <c r="J74" s="8">
        <v>9999.95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9999.95</v>
      </c>
      <c r="U74" s="8">
        <v>9999.95</v>
      </c>
      <c r="V74" s="19"/>
      <c r="W74" s="20">
        <v>0</v>
      </c>
      <c r="X74" s="27">
        <v>0</v>
      </c>
      <c r="Y74" s="28"/>
    </row>
    <row r="75" spans="2:25" ht="13.5" customHeight="1">
      <c r="B75" s="44"/>
      <c r="C75" s="45"/>
      <c r="D75" s="1" t="s">
        <v>101</v>
      </c>
      <c r="E75" s="1"/>
      <c r="F75" s="29" t="s">
        <v>102</v>
      </c>
      <c r="G75" s="30"/>
      <c r="H75" s="25">
        <f>H76+H77+H79+H78</f>
        <v>34000</v>
      </c>
      <c r="I75" s="26"/>
      <c r="J75" s="7">
        <f aca="true" t="shared" si="13" ref="J75:V75">SUM(J76:J79)</f>
        <v>31943.469999999998</v>
      </c>
      <c r="K75" s="7">
        <f t="shared" si="13"/>
        <v>31943.469999999998</v>
      </c>
      <c r="L75" s="7">
        <f t="shared" si="13"/>
        <v>31943.469999999998</v>
      </c>
      <c r="M75" s="7">
        <f t="shared" si="13"/>
        <v>0</v>
      </c>
      <c r="N75" s="7">
        <f t="shared" si="13"/>
        <v>31943.469999999998</v>
      </c>
      <c r="O75" s="7">
        <f t="shared" si="13"/>
        <v>0</v>
      </c>
      <c r="P75" s="7">
        <f t="shared" si="13"/>
        <v>0</v>
      </c>
      <c r="Q75" s="7">
        <f t="shared" si="13"/>
        <v>0</v>
      </c>
      <c r="R75" s="7">
        <f t="shared" si="13"/>
        <v>0</v>
      </c>
      <c r="S75" s="7">
        <f t="shared" si="13"/>
        <v>0</v>
      </c>
      <c r="T75" s="7">
        <f t="shared" si="13"/>
        <v>0</v>
      </c>
      <c r="U75" s="7">
        <f t="shared" si="13"/>
        <v>0</v>
      </c>
      <c r="V75" s="25">
        <f t="shared" si="13"/>
        <v>0</v>
      </c>
      <c r="W75" s="26"/>
      <c r="X75" s="25" t="s">
        <v>29</v>
      </c>
      <c r="Y75" s="26"/>
    </row>
    <row r="76" spans="2:25" ht="13.5" customHeight="1">
      <c r="B76" s="33"/>
      <c r="C76" s="34"/>
      <c r="D76" s="2"/>
      <c r="E76" s="2" t="s">
        <v>32</v>
      </c>
      <c r="F76" s="31" t="s">
        <v>33</v>
      </c>
      <c r="G76" s="32"/>
      <c r="H76" s="27">
        <v>585</v>
      </c>
      <c r="I76" s="28"/>
      <c r="J76" s="8">
        <v>513.21</v>
      </c>
      <c r="K76" s="8">
        <v>513.21</v>
      </c>
      <c r="L76" s="8">
        <v>513.21</v>
      </c>
      <c r="M76" s="8" t="s">
        <v>29</v>
      </c>
      <c r="N76" s="8">
        <v>513.21</v>
      </c>
      <c r="O76" s="8" t="s">
        <v>29</v>
      </c>
      <c r="P76" s="8" t="s">
        <v>29</v>
      </c>
      <c r="Q76" s="8" t="s">
        <v>29</v>
      </c>
      <c r="R76" s="8" t="s">
        <v>29</v>
      </c>
      <c r="S76" s="8" t="s">
        <v>29</v>
      </c>
      <c r="T76" s="8" t="s">
        <v>29</v>
      </c>
      <c r="U76" s="8" t="s">
        <v>29</v>
      </c>
      <c r="V76" s="27" t="s">
        <v>29</v>
      </c>
      <c r="W76" s="28"/>
      <c r="X76" s="27" t="s">
        <v>29</v>
      </c>
      <c r="Y76" s="28"/>
    </row>
    <row r="77" spans="2:25" ht="13.5" customHeight="1">
      <c r="B77" s="33"/>
      <c r="C77" s="34"/>
      <c r="D77" s="2"/>
      <c r="E77" s="2" t="s">
        <v>69</v>
      </c>
      <c r="F77" s="31" t="s">
        <v>70</v>
      </c>
      <c r="G77" s="32"/>
      <c r="H77" s="27">
        <v>7000</v>
      </c>
      <c r="I77" s="28"/>
      <c r="J77" s="8">
        <v>6393.09</v>
      </c>
      <c r="K77" s="8">
        <v>6393.09</v>
      </c>
      <c r="L77" s="8">
        <v>6393.09</v>
      </c>
      <c r="M77" s="8" t="s">
        <v>29</v>
      </c>
      <c r="N77" s="8">
        <v>6393.09</v>
      </c>
      <c r="O77" s="8" t="s">
        <v>29</v>
      </c>
      <c r="P77" s="8" t="s">
        <v>29</v>
      </c>
      <c r="Q77" s="8" t="s">
        <v>29</v>
      </c>
      <c r="R77" s="8" t="s">
        <v>29</v>
      </c>
      <c r="S77" s="8" t="s">
        <v>29</v>
      </c>
      <c r="T77" s="8" t="s">
        <v>29</v>
      </c>
      <c r="U77" s="8" t="s">
        <v>29</v>
      </c>
      <c r="V77" s="27" t="s">
        <v>29</v>
      </c>
      <c r="W77" s="28"/>
      <c r="X77" s="27" t="s">
        <v>29</v>
      </c>
      <c r="Y77" s="28"/>
    </row>
    <row r="78" spans="2:25" ht="13.5" customHeight="1">
      <c r="B78" s="17"/>
      <c r="C78" s="18"/>
      <c r="D78" s="2"/>
      <c r="E78" s="2" t="s">
        <v>71</v>
      </c>
      <c r="F78" s="31" t="s">
        <v>72</v>
      </c>
      <c r="G78" s="32"/>
      <c r="H78" s="27">
        <v>2200</v>
      </c>
      <c r="I78" s="28"/>
      <c r="J78" s="8">
        <v>2200</v>
      </c>
      <c r="K78" s="8">
        <v>2200</v>
      </c>
      <c r="L78" s="8">
        <v>2200</v>
      </c>
      <c r="M78" s="8">
        <v>0</v>
      </c>
      <c r="N78" s="8">
        <v>2200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19"/>
      <c r="W78" s="20">
        <v>0</v>
      </c>
      <c r="X78" s="27">
        <v>0</v>
      </c>
      <c r="Y78" s="28"/>
    </row>
    <row r="79" spans="2:25" ht="13.5" customHeight="1">
      <c r="B79" s="33"/>
      <c r="C79" s="34"/>
      <c r="D79" s="2"/>
      <c r="E79" s="2" t="s">
        <v>34</v>
      </c>
      <c r="F79" s="31" t="s">
        <v>35</v>
      </c>
      <c r="G79" s="32"/>
      <c r="H79" s="27">
        <v>24215</v>
      </c>
      <c r="I79" s="28"/>
      <c r="J79" s="8">
        <v>22837.17</v>
      </c>
      <c r="K79" s="8">
        <v>22837.17</v>
      </c>
      <c r="L79" s="8">
        <v>22837.17</v>
      </c>
      <c r="M79" s="8" t="s">
        <v>29</v>
      </c>
      <c r="N79" s="8">
        <v>22837.17</v>
      </c>
      <c r="O79" s="8" t="s">
        <v>29</v>
      </c>
      <c r="P79" s="8" t="s">
        <v>29</v>
      </c>
      <c r="Q79" s="8" t="s">
        <v>29</v>
      </c>
      <c r="R79" s="8" t="s">
        <v>29</v>
      </c>
      <c r="S79" s="8" t="s">
        <v>29</v>
      </c>
      <c r="T79" s="8" t="s">
        <v>29</v>
      </c>
      <c r="U79" s="8" t="s">
        <v>29</v>
      </c>
      <c r="V79" s="27" t="s">
        <v>29</v>
      </c>
      <c r="W79" s="28"/>
      <c r="X79" s="27" t="s">
        <v>29</v>
      </c>
      <c r="Y79" s="28"/>
    </row>
    <row r="80" spans="2:25" ht="13.5" customHeight="1">
      <c r="B80" s="44" t="s">
        <v>103</v>
      </c>
      <c r="C80" s="45"/>
      <c r="D80" s="1"/>
      <c r="E80" s="1"/>
      <c r="F80" s="29" t="s">
        <v>104</v>
      </c>
      <c r="G80" s="30"/>
      <c r="H80" s="25">
        <f>H81+H85+H92+H127+H132+H122</f>
        <v>5525784</v>
      </c>
      <c r="I80" s="26"/>
      <c r="J80" s="7">
        <f aca="true" t="shared" si="14" ref="J80:V80">J81+J85+J92+J127+J132+J122</f>
        <v>5458261.129999999</v>
      </c>
      <c r="K80" s="7">
        <f t="shared" si="14"/>
        <v>5307411.829999999</v>
      </c>
      <c r="L80" s="7">
        <f t="shared" si="14"/>
        <v>4996988.119999999</v>
      </c>
      <c r="M80" s="7">
        <f t="shared" si="14"/>
        <v>3493926.1100000003</v>
      </c>
      <c r="N80" s="7">
        <f t="shared" si="14"/>
        <v>1503062.01</v>
      </c>
      <c r="O80" s="7">
        <f t="shared" si="14"/>
        <v>0</v>
      </c>
      <c r="P80" s="7">
        <f t="shared" si="14"/>
        <v>310423.70999999996</v>
      </c>
      <c r="Q80" s="7">
        <f t="shared" si="14"/>
        <v>0</v>
      </c>
      <c r="R80" s="7">
        <f t="shared" si="14"/>
        <v>0</v>
      </c>
      <c r="S80" s="7">
        <f t="shared" si="14"/>
        <v>0</v>
      </c>
      <c r="T80" s="7">
        <f t="shared" si="14"/>
        <v>150849.30000000002</v>
      </c>
      <c r="U80" s="7">
        <f t="shared" si="14"/>
        <v>150849.30000000002</v>
      </c>
      <c r="V80" s="25">
        <f t="shared" si="14"/>
        <v>0</v>
      </c>
      <c r="W80" s="26"/>
      <c r="X80" s="25">
        <f>X81+X85+X92+X127+X132+X122</f>
        <v>0</v>
      </c>
      <c r="Y80" s="26"/>
    </row>
    <row r="81" spans="2:25" ht="13.5" customHeight="1">
      <c r="B81" s="44"/>
      <c r="C81" s="45"/>
      <c r="D81" s="1" t="s">
        <v>105</v>
      </c>
      <c r="E81" s="1"/>
      <c r="F81" s="29" t="s">
        <v>106</v>
      </c>
      <c r="G81" s="30"/>
      <c r="H81" s="25">
        <f>H82+H83+H84</f>
        <v>108700</v>
      </c>
      <c r="I81" s="26"/>
      <c r="J81" s="7">
        <f>SUM(J82:J84)</f>
        <v>108700</v>
      </c>
      <c r="K81" s="7">
        <f aca="true" t="shared" si="15" ref="K81:U81">SUM(K82:K84)</f>
        <v>108700</v>
      </c>
      <c r="L81" s="7">
        <f t="shared" si="15"/>
        <v>108700</v>
      </c>
      <c r="M81" s="7">
        <f t="shared" si="15"/>
        <v>108700</v>
      </c>
      <c r="N81" s="7">
        <f t="shared" si="15"/>
        <v>0</v>
      </c>
      <c r="O81" s="7">
        <f t="shared" si="15"/>
        <v>0</v>
      </c>
      <c r="P81" s="7">
        <f t="shared" si="15"/>
        <v>0</v>
      </c>
      <c r="Q81" s="7">
        <f t="shared" si="15"/>
        <v>0</v>
      </c>
      <c r="R81" s="7">
        <f t="shared" si="15"/>
        <v>0</v>
      </c>
      <c r="S81" s="7">
        <f t="shared" si="15"/>
        <v>0</v>
      </c>
      <c r="T81" s="7">
        <f t="shared" si="15"/>
        <v>0</v>
      </c>
      <c r="U81" s="7">
        <f t="shared" si="15"/>
        <v>0</v>
      </c>
      <c r="V81" s="25" t="s">
        <v>29</v>
      </c>
      <c r="W81" s="26"/>
      <c r="X81" s="25" t="s">
        <v>29</v>
      </c>
      <c r="Y81" s="26"/>
    </row>
    <row r="82" spans="2:25" ht="13.5" customHeight="1">
      <c r="B82" s="33"/>
      <c r="C82" s="34"/>
      <c r="D82" s="2"/>
      <c r="E82" s="2" t="s">
        <v>49</v>
      </c>
      <c r="F82" s="31" t="s">
        <v>50</v>
      </c>
      <c r="G82" s="32"/>
      <c r="H82" s="27">
        <v>89716</v>
      </c>
      <c r="I82" s="28"/>
      <c r="J82" s="8">
        <v>89716</v>
      </c>
      <c r="K82" s="8">
        <v>89716</v>
      </c>
      <c r="L82" s="8">
        <v>89716</v>
      </c>
      <c r="M82" s="8">
        <v>89716</v>
      </c>
      <c r="N82" s="8" t="s">
        <v>29</v>
      </c>
      <c r="O82" s="8" t="s">
        <v>29</v>
      </c>
      <c r="P82" s="8" t="s">
        <v>29</v>
      </c>
      <c r="Q82" s="8" t="s">
        <v>29</v>
      </c>
      <c r="R82" s="8" t="s">
        <v>29</v>
      </c>
      <c r="S82" s="8" t="s">
        <v>29</v>
      </c>
      <c r="T82" s="8" t="s">
        <v>29</v>
      </c>
      <c r="U82" s="8" t="s">
        <v>29</v>
      </c>
      <c r="V82" s="27" t="s">
        <v>29</v>
      </c>
      <c r="W82" s="28"/>
      <c r="X82" s="27" t="s">
        <v>29</v>
      </c>
      <c r="Y82" s="28"/>
    </row>
    <row r="83" spans="2:25" ht="13.5" customHeight="1">
      <c r="B83" s="33"/>
      <c r="C83" s="34"/>
      <c r="D83" s="2"/>
      <c r="E83" s="2" t="s">
        <v>51</v>
      </c>
      <c r="F83" s="31" t="s">
        <v>52</v>
      </c>
      <c r="G83" s="32"/>
      <c r="H83" s="27">
        <v>16786</v>
      </c>
      <c r="I83" s="28"/>
      <c r="J83" s="8">
        <v>16786</v>
      </c>
      <c r="K83" s="8">
        <v>16786</v>
      </c>
      <c r="L83" s="8">
        <v>16786</v>
      </c>
      <c r="M83" s="8">
        <v>16786</v>
      </c>
      <c r="N83" s="8" t="s">
        <v>29</v>
      </c>
      <c r="O83" s="8" t="s">
        <v>29</v>
      </c>
      <c r="P83" s="8" t="s">
        <v>29</v>
      </c>
      <c r="Q83" s="8" t="s">
        <v>29</v>
      </c>
      <c r="R83" s="8" t="s">
        <v>29</v>
      </c>
      <c r="S83" s="8" t="s">
        <v>29</v>
      </c>
      <c r="T83" s="8" t="s">
        <v>29</v>
      </c>
      <c r="U83" s="8" t="s">
        <v>29</v>
      </c>
      <c r="V83" s="27" t="s">
        <v>29</v>
      </c>
      <c r="W83" s="28"/>
      <c r="X83" s="27" t="s">
        <v>29</v>
      </c>
      <c r="Y83" s="28"/>
    </row>
    <row r="84" spans="2:25" ht="13.5" customHeight="1">
      <c r="B84" s="33"/>
      <c r="C84" s="34"/>
      <c r="D84" s="2"/>
      <c r="E84" s="2" t="s">
        <v>53</v>
      </c>
      <c r="F84" s="31" t="s">
        <v>54</v>
      </c>
      <c r="G84" s="32"/>
      <c r="H84" s="27">
        <v>2198</v>
      </c>
      <c r="I84" s="28"/>
      <c r="J84" s="8">
        <v>2198</v>
      </c>
      <c r="K84" s="8">
        <v>2198</v>
      </c>
      <c r="L84" s="8">
        <v>2198</v>
      </c>
      <c r="M84" s="8">
        <v>2198</v>
      </c>
      <c r="N84" s="8" t="s">
        <v>29</v>
      </c>
      <c r="O84" s="8" t="s">
        <v>29</v>
      </c>
      <c r="P84" s="8" t="s">
        <v>29</v>
      </c>
      <c r="Q84" s="8" t="s">
        <v>29</v>
      </c>
      <c r="R84" s="8" t="s">
        <v>29</v>
      </c>
      <c r="S84" s="8" t="s">
        <v>29</v>
      </c>
      <c r="T84" s="8" t="s">
        <v>29</v>
      </c>
      <c r="U84" s="8" t="s">
        <v>29</v>
      </c>
      <c r="V84" s="27" t="s">
        <v>29</v>
      </c>
      <c r="W84" s="28"/>
      <c r="X84" s="27" t="s">
        <v>29</v>
      </c>
      <c r="Y84" s="28"/>
    </row>
    <row r="85" spans="2:25" ht="13.5" customHeight="1">
      <c r="B85" s="44"/>
      <c r="C85" s="45"/>
      <c r="D85" s="1" t="s">
        <v>107</v>
      </c>
      <c r="E85" s="1"/>
      <c r="F85" s="29" t="s">
        <v>108</v>
      </c>
      <c r="G85" s="30"/>
      <c r="H85" s="25">
        <f>SUM(H86:H91)</f>
        <v>156250</v>
      </c>
      <c r="I85" s="26"/>
      <c r="J85" s="7">
        <f>+SUM(J86:J91)</f>
        <v>155476.63999999998</v>
      </c>
      <c r="K85" s="7">
        <f aca="true" t="shared" si="16" ref="K85:U85">+SUM(K86:K91)</f>
        <v>155476.63999999998</v>
      </c>
      <c r="L85" s="7">
        <f t="shared" si="16"/>
        <v>25184.64</v>
      </c>
      <c r="M85" s="7">
        <f t="shared" si="16"/>
        <v>0</v>
      </c>
      <c r="N85" s="7">
        <f t="shared" si="16"/>
        <v>25184.64</v>
      </c>
      <c r="O85" s="7">
        <f t="shared" si="16"/>
        <v>0</v>
      </c>
      <c r="P85" s="7">
        <f t="shared" si="16"/>
        <v>130292</v>
      </c>
      <c r="Q85" s="7">
        <f t="shared" si="16"/>
        <v>0</v>
      </c>
      <c r="R85" s="7">
        <f t="shared" si="16"/>
        <v>0</v>
      </c>
      <c r="S85" s="7">
        <f t="shared" si="16"/>
        <v>0</v>
      </c>
      <c r="T85" s="7">
        <f t="shared" si="16"/>
        <v>0</v>
      </c>
      <c r="U85" s="7">
        <f t="shared" si="16"/>
        <v>0</v>
      </c>
      <c r="V85" s="25" t="s">
        <v>29</v>
      </c>
      <c r="W85" s="26"/>
      <c r="X85" s="25" t="s">
        <v>29</v>
      </c>
      <c r="Y85" s="26"/>
    </row>
    <row r="86" spans="2:25" ht="13.5" customHeight="1">
      <c r="B86" s="33"/>
      <c r="C86" s="34"/>
      <c r="D86" s="2"/>
      <c r="E86" s="2" t="s">
        <v>109</v>
      </c>
      <c r="F86" s="31" t="s">
        <v>110</v>
      </c>
      <c r="G86" s="32"/>
      <c r="H86" s="27">
        <v>130880</v>
      </c>
      <c r="I86" s="28"/>
      <c r="J86" s="8">
        <v>130292</v>
      </c>
      <c r="K86" s="8">
        <v>130292</v>
      </c>
      <c r="L86" s="8" t="s">
        <v>29</v>
      </c>
      <c r="M86" s="8" t="s">
        <v>29</v>
      </c>
      <c r="N86" s="8" t="s">
        <v>29</v>
      </c>
      <c r="O86" s="8" t="s">
        <v>29</v>
      </c>
      <c r="P86" s="8">
        <v>130292</v>
      </c>
      <c r="Q86" s="8" t="s">
        <v>29</v>
      </c>
      <c r="R86" s="8" t="s">
        <v>29</v>
      </c>
      <c r="S86" s="8" t="s">
        <v>29</v>
      </c>
      <c r="T86" s="8" t="s">
        <v>29</v>
      </c>
      <c r="U86" s="8" t="s">
        <v>29</v>
      </c>
      <c r="V86" s="27" t="s">
        <v>29</v>
      </c>
      <c r="W86" s="28"/>
      <c r="X86" s="27" t="s">
        <v>29</v>
      </c>
      <c r="Y86" s="28"/>
    </row>
    <row r="87" spans="2:25" ht="13.5" customHeight="1">
      <c r="B87" s="33"/>
      <c r="C87" s="34"/>
      <c r="D87" s="2"/>
      <c r="E87" s="2" t="s">
        <v>32</v>
      </c>
      <c r="F87" s="31" t="s">
        <v>33</v>
      </c>
      <c r="G87" s="32"/>
      <c r="H87" s="27">
        <v>9620</v>
      </c>
      <c r="I87" s="28"/>
      <c r="J87" s="8">
        <v>9612.74</v>
      </c>
      <c r="K87" s="8">
        <v>9612.74</v>
      </c>
      <c r="L87" s="8">
        <v>9612.74</v>
      </c>
      <c r="M87" s="8" t="s">
        <v>29</v>
      </c>
      <c r="N87" s="8">
        <v>9612.74</v>
      </c>
      <c r="O87" s="8" t="s">
        <v>29</v>
      </c>
      <c r="P87" s="8" t="s">
        <v>29</v>
      </c>
      <c r="Q87" s="8" t="s">
        <v>29</v>
      </c>
      <c r="R87" s="8" t="s">
        <v>29</v>
      </c>
      <c r="S87" s="8" t="s">
        <v>29</v>
      </c>
      <c r="T87" s="8" t="s">
        <v>29</v>
      </c>
      <c r="U87" s="8" t="s">
        <v>29</v>
      </c>
      <c r="V87" s="27" t="s">
        <v>29</v>
      </c>
      <c r="W87" s="28"/>
      <c r="X87" s="27" t="s">
        <v>29</v>
      </c>
      <c r="Y87" s="28"/>
    </row>
    <row r="88" spans="2:25" ht="13.5" customHeight="1">
      <c r="B88" s="33"/>
      <c r="C88" s="34"/>
      <c r="D88" s="2"/>
      <c r="E88" s="2" t="s">
        <v>34</v>
      </c>
      <c r="F88" s="31" t="s">
        <v>35</v>
      </c>
      <c r="G88" s="32"/>
      <c r="H88" s="27">
        <v>11350</v>
      </c>
      <c r="I88" s="28"/>
      <c r="J88" s="8">
        <v>11257.44</v>
      </c>
      <c r="K88" s="8">
        <v>11257.44</v>
      </c>
      <c r="L88" s="8">
        <v>11257.44</v>
      </c>
      <c r="M88" s="8" t="s">
        <v>29</v>
      </c>
      <c r="N88" s="8">
        <v>11257.44</v>
      </c>
      <c r="O88" s="8" t="s">
        <v>29</v>
      </c>
      <c r="P88" s="8" t="s">
        <v>29</v>
      </c>
      <c r="Q88" s="8" t="s">
        <v>29</v>
      </c>
      <c r="R88" s="8" t="s">
        <v>29</v>
      </c>
      <c r="S88" s="8" t="s">
        <v>29</v>
      </c>
      <c r="T88" s="8" t="s">
        <v>29</v>
      </c>
      <c r="U88" s="8" t="s">
        <v>29</v>
      </c>
      <c r="V88" s="27" t="s">
        <v>29</v>
      </c>
      <c r="W88" s="28"/>
      <c r="X88" s="27" t="s">
        <v>29</v>
      </c>
      <c r="Y88" s="28"/>
    </row>
    <row r="89" spans="2:25" ht="13.5" customHeight="1">
      <c r="B89" s="33"/>
      <c r="C89" s="34"/>
      <c r="D89" s="2"/>
      <c r="E89" s="2" t="s">
        <v>111</v>
      </c>
      <c r="F89" s="31" t="s">
        <v>112</v>
      </c>
      <c r="G89" s="32"/>
      <c r="H89" s="27">
        <v>500</v>
      </c>
      <c r="I89" s="28"/>
      <c r="J89" s="8">
        <v>442.96</v>
      </c>
      <c r="K89" s="8">
        <v>442.96</v>
      </c>
      <c r="L89" s="8">
        <v>442.96</v>
      </c>
      <c r="M89" s="8" t="s">
        <v>29</v>
      </c>
      <c r="N89" s="8">
        <v>442.96</v>
      </c>
      <c r="O89" s="8" t="s">
        <v>29</v>
      </c>
      <c r="P89" s="8" t="s">
        <v>29</v>
      </c>
      <c r="Q89" s="8" t="s">
        <v>29</v>
      </c>
      <c r="R89" s="8" t="s">
        <v>29</v>
      </c>
      <c r="S89" s="8" t="s">
        <v>29</v>
      </c>
      <c r="T89" s="8" t="s">
        <v>29</v>
      </c>
      <c r="U89" s="8" t="s">
        <v>29</v>
      </c>
      <c r="V89" s="27" t="s">
        <v>29</v>
      </c>
      <c r="W89" s="28"/>
      <c r="X89" s="27" t="s">
        <v>29</v>
      </c>
      <c r="Y89" s="28"/>
    </row>
    <row r="90" spans="2:25" ht="13.5" customHeight="1">
      <c r="B90" s="17"/>
      <c r="C90" s="18"/>
      <c r="D90" s="2"/>
      <c r="E90" s="2" t="s">
        <v>36</v>
      </c>
      <c r="F90" s="31" t="s">
        <v>271</v>
      </c>
      <c r="G90" s="32"/>
      <c r="H90" s="27">
        <v>200</v>
      </c>
      <c r="I90" s="28"/>
      <c r="J90" s="8">
        <v>184.5</v>
      </c>
      <c r="K90" s="8">
        <v>184.5</v>
      </c>
      <c r="L90" s="8">
        <v>184.5</v>
      </c>
      <c r="M90" s="8">
        <v>0</v>
      </c>
      <c r="N90" s="8">
        <v>184.5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19"/>
      <c r="W90" s="20">
        <v>0</v>
      </c>
      <c r="X90" s="27">
        <v>0</v>
      </c>
      <c r="Y90" s="28"/>
    </row>
    <row r="91" spans="2:25" ht="17.25" customHeight="1">
      <c r="B91" s="33"/>
      <c r="C91" s="34"/>
      <c r="D91" s="2"/>
      <c r="E91" s="2" t="s">
        <v>77</v>
      </c>
      <c r="F91" s="31" t="s">
        <v>78</v>
      </c>
      <c r="G91" s="32"/>
      <c r="H91" s="27">
        <v>3700</v>
      </c>
      <c r="I91" s="28"/>
      <c r="J91" s="8">
        <v>3687</v>
      </c>
      <c r="K91" s="8">
        <v>3687</v>
      </c>
      <c r="L91" s="8">
        <v>3687</v>
      </c>
      <c r="M91" s="8" t="s">
        <v>29</v>
      </c>
      <c r="N91" s="8">
        <v>3687</v>
      </c>
      <c r="O91" s="8" t="s">
        <v>29</v>
      </c>
      <c r="P91" s="8" t="s">
        <v>29</v>
      </c>
      <c r="Q91" s="8" t="s">
        <v>29</v>
      </c>
      <c r="R91" s="8" t="s">
        <v>29</v>
      </c>
      <c r="S91" s="8" t="s">
        <v>29</v>
      </c>
      <c r="T91" s="8" t="s">
        <v>29</v>
      </c>
      <c r="U91" s="8" t="s">
        <v>29</v>
      </c>
      <c r="V91" s="27" t="s">
        <v>29</v>
      </c>
      <c r="W91" s="28"/>
      <c r="X91" s="27" t="s">
        <v>29</v>
      </c>
      <c r="Y91" s="28"/>
    </row>
    <row r="92" spans="2:25" ht="13.5" customHeight="1">
      <c r="B92" s="44"/>
      <c r="C92" s="45"/>
      <c r="D92" s="1" t="s">
        <v>113</v>
      </c>
      <c r="E92" s="1"/>
      <c r="F92" s="29" t="s">
        <v>114</v>
      </c>
      <c r="G92" s="30"/>
      <c r="H92" s="25">
        <f>SUM(H93:H121)</f>
        <v>4449646</v>
      </c>
      <c r="I92" s="26"/>
      <c r="J92" s="7">
        <f>SUM(J93:J121)</f>
        <v>4387850.9799999995</v>
      </c>
      <c r="K92" s="7">
        <f>SUM(K93:K121)</f>
        <v>4367055.77</v>
      </c>
      <c r="L92" s="7">
        <f>SUM(L93:L121)</f>
        <v>4212186.06</v>
      </c>
      <c r="M92" s="7">
        <f>SUM(M93:M121)</f>
        <v>3343137.67</v>
      </c>
      <c r="N92" s="7">
        <f>SUM(N93:N121)</f>
        <v>869048.3899999999</v>
      </c>
      <c r="O92" s="7"/>
      <c r="P92" s="7">
        <f aca="true" t="shared" si="17" ref="P92:V92">SUM(P93:P121)</f>
        <v>154869.71</v>
      </c>
      <c r="Q92" s="7">
        <f t="shared" si="17"/>
        <v>0</v>
      </c>
      <c r="R92" s="7">
        <f t="shared" si="17"/>
        <v>0</v>
      </c>
      <c r="S92" s="7">
        <f t="shared" si="17"/>
        <v>0</v>
      </c>
      <c r="T92" s="7">
        <f t="shared" si="17"/>
        <v>20795.21</v>
      </c>
      <c r="U92" s="7">
        <f t="shared" si="17"/>
        <v>20795.21</v>
      </c>
      <c r="V92" s="25">
        <f t="shared" si="17"/>
        <v>0</v>
      </c>
      <c r="W92" s="26"/>
      <c r="X92" s="25">
        <f>SUM(X93:X121)</f>
        <v>0</v>
      </c>
      <c r="Y92" s="26"/>
    </row>
    <row r="93" spans="2:25" ht="35.25" customHeight="1">
      <c r="B93" s="33"/>
      <c r="C93" s="34"/>
      <c r="D93" s="2"/>
      <c r="E93" s="2" t="s">
        <v>115</v>
      </c>
      <c r="F93" s="31" t="s">
        <v>116</v>
      </c>
      <c r="G93" s="32"/>
      <c r="H93" s="27">
        <v>1343</v>
      </c>
      <c r="I93" s="28"/>
      <c r="J93" s="8">
        <v>1342.57</v>
      </c>
      <c r="K93" s="8">
        <v>1342.57</v>
      </c>
      <c r="L93" s="8">
        <v>1342.57</v>
      </c>
      <c r="M93" s="8" t="s">
        <v>29</v>
      </c>
      <c r="N93" s="8">
        <v>1342.57</v>
      </c>
      <c r="O93" s="8">
        <v>0</v>
      </c>
      <c r="P93" s="8" t="s">
        <v>29</v>
      </c>
      <c r="Q93" s="8" t="s">
        <v>29</v>
      </c>
      <c r="R93" s="8" t="s">
        <v>29</v>
      </c>
      <c r="S93" s="8" t="s">
        <v>29</v>
      </c>
      <c r="T93" s="8" t="s">
        <v>29</v>
      </c>
      <c r="U93" s="8" t="s">
        <v>29</v>
      </c>
      <c r="V93" s="27" t="s">
        <v>29</v>
      </c>
      <c r="W93" s="28"/>
      <c r="X93" s="27" t="s">
        <v>29</v>
      </c>
      <c r="Y93" s="28"/>
    </row>
    <row r="94" spans="2:25" ht="13.5" customHeight="1">
      <c r="B94" s="33"/>
      <c r="C94" s="34"/>
      <c r="D94" s="2"/>
      <c r="E94" s="2" t="s">
        <v>63</v>
      </c>
      <c r="F94" s="31" t="s">
        <v>64</v>
      </c>
      <c r="G94" s="32"/>
      <c r="H94" s="27">
        <v>22952</v>
      </c>
      <c r="I94" s="28"/>
      <c r="J94" s="8">
        <v>22805.71</v>
      </c>
      <c r="K94" s="8">
        <v>22805.71</v>
      </c>
      <c r="L94" s="8" t="s">
        <v>29</v>
      </c>
      <c r="M94" s="8" t="s">
        <v>29</v>
      </c>
      <c r="N94" s="8" t="s">
        <v>29</v>
      </c>
      <c r="O94" s="8" t="s">
        <v>29</v>
      </c>
      <c r="P94" s="8">
        <v>22805.71</v>
      </c>
      <c r="Q94" s="8" t="s">
        <v>29</v>
      </c>
      <c r="R94" s="8" t="s">
        <v>29</v>
      </c>
      <c r="S94" s="8" t="s">
        <v>29</v>
      </c>
      <c r="T94" s="8" t="s">
        <v>29</v>
      </c>
      <c r="U94" s="8" t="s">
        <v>29</v>
      </c>
      <c r="V94" s="27" t="s">
        <v>29</v>
      </c>
      <c r="W94" s="28"/>
      <c r="X94" s="27" t="s">
        <v>29</v>
      </c>
      <c r="Y94" s="28"/>
    </row>
    <row r="95" spans="2:25" ht="13.5" customHeight="1">
      <c r="B95" s="33"/>
      <c r="C95" s="34"/>
      <c r="D95" s="2"/>
      <c r="E95" s="2" t="s">
        <v>109</v>
      </c>
      <c r="F95" s="31" t="s">
        <v>110</v>
      </c>
      <c r="G95" s="32"/>
      <c r="H95" s="27">
        <v>132100</v>
      </c>
      <c r="I95" s="28"/>
      <c r="J95" s="8">
        <v>132064</v>
      </c>
      <c r="K95" s="8">
        <v>132064</v>
      </c>
      <c r="L95" s="8" t="s">
        <v>29</v>
      </c>
      <c r="M95" s="8" t="s">
        <v>29</v>
      </c>
      <c r="N95" s="8" t="s">
        <v>29</v>
      </c>
      <c r="O95" s="8" t="s">
        <v>29</v>
      </c>
      <c r="P95" s="8">
        <v>132064</v>
      </c>
      <c r="Q95" s="8" t="s">
        <v>29</v>
      </c>
      <c r="R95" s="8" t="s">
        <v>29</v>
      </c>
      <c r="S95" s="8" t="s">
        <v>29</v>
      </c>
      <c r="T95" s="8" t="s">
        <v>29</v>
      </c>
      <c r="U95" s="8" t="s">
        <v>29</v>
      </c>
      <c r="V95" s="27" t="s">
        <v>29</v>
      </c>
      <c r="W95" s="28"/>
      <c r="X95" s="27" t="s">
        <v>29</v>
      </c>
      <c r="Y95" s="28"/>
    </row>
    <row r="96" spans="2:25" ht="13.5" customHeight="1">
      <c r="B96" s="33"/>
      <c r="C96" s="34"/>
      <c r="D96" s="2"/>
      <c r="E96" s="2" t="s">
        <v>49</v>
      </c>
      <c r="F96" s="31" t="s">
        <v>50</v>
      </c>
      <c r="G96" s="32"/>
      <c r="H96" s="27">
        <v>2693210</v>
      </c>
      <c r="I96" s="28"/>
      <c r="J96" s="8">
        <v>2679908.36</v>
      </c>
      <c r="K96" s="8">
        <v>2679908.36</v>
      </c>
      <c r="L96" s="8">
        <v>2679908.36</v>
      </c>
      <c r="M96" s="8">
        <v>2679908.36</v>
      </c>
      <c r="N96" s="8" t="s">
        <v>29</v>
      </c>
      <c r="O96" s="8" t="s">
        <v>29</v>
      </c>
      <c r="P96" s="8" t="s">
        <v>29</v>
      </c>
      <c r="Q96" s="8" t="s">
        <v>29</v>
      </c>
      <c r="R96" s="8" t="s">
        <v>29</v>
      </c>
      <c r="S96" s="8" t="s">
        <v>29</v>
      </c>
      <c r="T96" s="8" t="s">
        <v>29</v>
      </c>
      <c r="U96" s="8" t="s">
        <v>29</v>
      </c>
      <c r="V96" s="27" t="s">
        <v>29</v>
      </c>
      <c r="W96" s="28"/>
      <c r="X96" s="27" t="s">
        <v>29</v>
      </c>
      <c r="Y96" s="28"/>
    </row>
    <row r="97" spans="2:25" ht="13.5" customHeight="1">
      <c r="B97" s="33"/>
      <c r="C97" s="34"/>
      <c r="D97" s="2"/>
      <c r="E97" s="2" t="s">
        <v>65</v>
      </c>
      <c r="F97" s="31" t="s">
        <v>66</v>
      </c>
      <c r="G97" s="32"/>
      <c r="H97" s="27">
        <v>195507</v>
      </c>
      <c r="I97" s="28"/>
      <c r="J97" s="8">
        <v>195506.38</v>
      </c>
      <c r="K97" s="8">
        <v>195506.38</v>
      </c>
      <c r="L97" s="8">
        <v>195506.38</v>
      </c>
      <c r="M97" s="8">
        <v>195506.38</v>
      </c>
      <c r="N97" s="8" t="s">
        <v>29</v>
      </c>
      <c r="O97" s="8" t="s">
        <v>29</v>
      </c>
      <c r="P97" s="8" t="s">
        <v>29</v>
      </c>
      <c r="Q97" s="8" t="s">
        <v>29</v>
      </c>
      <c r="R97" s="8" t="s">
        <v>29</v>
      </c>
      <c r="S97" s="8" t="s">
        <v>29</v>
      </c>
      <c r="T97" s="8" t="s">
        <v>29</v>
      </c>
      <c r="U97" s="8" t="s">
        <v>29</v>
      </c>
      <c r="V97" s="27" t="s">
        <v>29</v>
      </c>
      <c r="W97" s="28"/>
      <c r="X97" s="27" t="s">
        <v>29</v>
      </c>
      <c r="Y97" s="28"/>
    </row>
    <row r="98" spans="2:25" ht="13.5" customHeight="1">
      <c r="B98" s="33"/>
      <c r="C98" s="34"/>
      <c r="D98" s="2"/>
      <c r="E98" s="2" t="s">
        <v>117</v>
      </c>
      <c r="F98" s="31" t="s">
        <v>118</v>
      </c>
      <c r="G98" s="32"/>
      <c r="H98" s="27">
        <v>6100</v>
      </c>
      <c r="I98" s="28"/>
      <c r="J98" s="8">
        <v>6003</v>
      </c>
      <c r="K98" s="8">
        <v>6003</v>
      </c>
      <c r="L98" s="8">
        <v>6003</v>
      </c>
      <c r="M98" s="8">
        <v>6003</v>
      </c>
      <c r="N98" s="8" t="s">
        <v>29</v>
      </c>
      <c r="O98" s="8" t="s">
        <v>29</v>
      </c>
      <c r="P98" s="8" t="s">
        <v>29</v>
      </c>
      <c r="Q98" s="8" t="s">
        <v>29</v>
      </c>
      <c r="R98" s="8" t="s">
        <v>29</v>
      </c>
      <c r="S98" s="8" t="s">
        <v>29</v>
      </c>
      <c r="T98" s="8" t="s">
        <v>29</v>
      </c>
      <c r="U98" s="8" t="s">
        <v>29</v>
      </c>
      <c r="V98" s="27" t="s">
        <v>29</v>
      </c>
      <c r="W98" s="28"/>
      <c r="X98" s="27" t="s">
        <v>29</v>
      </c>
      <c r="Y98" s="28"/>
    </row>
    <row r="99" spans="2:25" ht="13.5" customHeight="1">
      <c r="B99" s="33"/>
      <c r="C99" s="34"/>
      <c r="D99" s="2"/>
      <c r="E99" s="2" t="s">
        <v>51</v>
      </c>
      <c r="F99" s="31" t="s">
        <v>52</v>
      </c>
      <c r="G99" s="32"/>
      <c r="H99" s="27">
        <v>383749</v>
      </c>
      <c r="I99" s="28"/>
      <c r="J99" s="8">
        <v>375925.29</v>
      </c>
      <c r="K99" s="8">
        <v>375925.29</v>
      </c>
      <c r="L99" s="8">
        <v>375925.29</v>
      </c>
      <c r="M99" s="8">
        <v>375925.29</v>
      </c>
      <c r="N99" s="8" t="s">
        <v>29</v>
      </c>
      <c r="O99" s="8" t="s">
        <v>29</v>
      </c>
      <c r="P99" s="8" t="s">
        <v>29</v>
      </c>
      <c r="Q99" s="8" t="s">
        <v>29</v>
      </c>
      <c r="R99" s="8" t="s">
        <v>29</v>
      </c>
      <c r="S99" s="8" t="s">
        <v>29</v>
      </c>
      <c r="T99" s="8" t="s">
        <v>29</v>
      </c>
      <c r="U99" s="8" t="s">
        <v>29</v>
      </c>
      <c r="V99" s="27" t="s">
        <v>29</v>
      </c>
      <c r="W99" s="28"/>
      <c r="X99" s="27" t="s">
        <v>29</v>
      </c>
      <c r="Y99" s="28"/>
    </row>
    <row r="100" spans="2:25" ht="13.5" customHeight="1">
      <c r="B100" s="33"/>
      <c r="C100" s="34"/>
      <c r="D100" s="2"/>
      <c r="E100" s="2" t="s">
        <v>53</v>
      </c>
      <c r="F100" s="31" t="s">
        <v>54</v>
      </c>
      <c r="G100" s="32"/>
      <c r="H100" s="27">
        <v>54000</v>
      </c>
      <c r="I100" s="28"/>
      <c r="J100" s="8">
        <v>39347.52</v>
      </c>
      <c r="K100" s="8">
        <v>39347.52</v>
      </c>
      <c r="L100" s="8">
        <v>39347.52</v>
      </c>
      <c r="M100" s="8">
        <v>39347.52</v>
      </c>
      <c r="N100" s="8" t="s">
        <v>29</v>
      </c>
      <c r="O100" s="8" t="s">
        <v>29</v>
      </c>
      <c r="P100" s="8" t="s">
        <v>29</v>
      </c>
      <c r="Q100" s="8" t="s">
        <v>29</v>
      </c>
      <c r="R100" s="8" t="s">
        <v>29</v>
      </c>
      <c r="S100" s="8" t="s">
        <v>29</v>
      </c>
      <c r="T100" s="8" t="s">
        <v>29</v>
      </c>
      <c r="U100" s="8" t="s">
        <v>29</v>
      </c>
      <c r="V100" s="27" t="s">
        <v>29</v>
      </c>
      <c r="W100" s="28"/>
      <c r="X100" s="27" t="s">
        <v>29</v>
      </c>
      <c r="Y100" s="28"/>
    </row>
    <row r="101" spans="2:25" ht="17.25" customHeight="1">
      <c r="B101" s="33"/>
      <c r="C101" s="34"/>
      <c r="D101" s="2"/>
      <c r="E101" s="2" t="s">
        <v>67</v>
      </c>
      <c r="F101" s="31" t="s">
        <v>68</v>
      </c>
      <c r="G101" s="32"/>
      <c r="H101" s="27">
        <v>27600</v>
      </c>
      <c r="I101" s="28"/>
      <c r="J101" s="8">
        <v>27518.55</v>
      </c>
      <c r="K101" s="8">
        <v>27518.55</v>
      </c>
      <c r="L101" s="8">
        <v>27518.55</v>
      </c>
      <c r="M101" s="8" t="s">
        <v>29</v>
      </c>
      <c r="N101" s="8">
        <v>27518.55</v>
      </c>
      <c r="O101" s="8" t="s">
        <v>29</v>
      </c>
      <c r="P101" s="8" t="s">
        <v>29</v>
      </c>
      <c r="Q101" s="8" t="s">
        <v>29</v>
      </c>
      <c r="R101" s="8" t="s">
        <v>29</v>
      </c>
      <c r="S101" s="8" t="s">
        <v>29</v>
      </c>
      <c r="T101" s="8" t="s">
        <v>29</v>
      </c>
      <c r="U101" s="8" t="s">
        <v>29</v>
      </c>
      <c r="V101" s="27" t="s">
        <v>29</v>
      </c>
      <c r="W101" s="28"/>
      <c r="X101" s="27" t="s">
        <v>29</v>
      </c>
      <c r="Y101" s="28"/>
    </row>
    <row r="102" spans="2:25" ht="13.5" customHeight="1">
      <c r="B102" s="33"/>
      <c r="C102" s="34"/>
      <c r="D102" s="2"/>
      <c r="E102" s="2" t="s">
        <v>86</v>
      </c>
      <c r="F102" s="31" t="s">
        <v>87</v>
      </c>
      <c r="G102" s="32"/>
      <c r="H102" s="27">
        <v>51000</v>
      </c>
      <c r="I102" s="28"/>
      <c r="J102" s="8">
        <v>46447.12</v>
      </c>
      <c r="K102" s="8">
        <v>46447.12</v>
      </c>
      <c r="L102" s="8">
        <v>46447.12</v>
      </c>
      <c r="M102" s="8">
        <v>46447.12</v>
      </c>
      <c r="N102" s="8" t="s">
        <v>29</v>
      </c>
      <c r="O102" s="8" t="s">
        <v>29</v>
      </c>
      <c r="P102" s="8" t="s">
        <v>29</v>
      </c>
      <c r="Q102" s="8" t="s">
        <v>29</v>
      </c>
      <c r="R102" s="8" t="s">
        <v>29</v>
      </c>
      <c r="S102" s="8" t="s">
        <v>29</v>
      </c>
      <c r="T102" s="8" t="s">
        <v>29</v>
      </c>
      <c r="U102" s="8" t="s">
        <v>29</v>
      </c>
      <c r="V102" s="27" t="s">
        <v>29</v>
      </c>
      <c r="W102" s="28"/>
      <c r="X102" s="27" t="s">
        <v>29</v>
      </c>
      <c r="Y102" s="28"/>
    </row>
    <row r="103" spans="2:25" ht="13.5" customHeight="1">
      <c r="B103" s="33"/>
      <c r="C103" s="34"/>
      <c r="D103" s="2"/>
      <c r="E103" s="2" t="s">
        <v>32</v>
      </c>
      <c r="F103" s="31" t="s">
        <v>33</v>
      </c>
      <c r="G103" s="32"/>
      <c r="H103" s="27">
        <v>159150</v>
      </c>
      <c r="I103" s="28"/>
      <c r="J103" s="8">
        <v>159000.65</v>
      </c>
      <c r="K103" s="8">
        <v>159000.65</v>
      </c>
      <c r="L103" s="8">
        <v>159000.65</v>
      </c>
      <c r="M103" s="8" t="s">
        <v>29</v>
      </c>
      <c r="N103" s="8">
        <v>159000.65</v>
      </c>
      <c r="O103" s="8" t="s">
        <v>29</v>
      </c>
      <c r="P103" s="8" t="s">
        <v>29</v>
      </c>
      <c r="Q103" s="8" t="s">
        <v>29</v>
      </c>
      <c r="R103" s="8" t="s">
        <v>29</v>
      </c>
      <c r="S103" s="8" t="s">
        <v>29</v>
      </c>
      <c r="T103" s="8" t="s">
        <v>29</v>
      </c>
      <c r="U103" s="8" t="s">
        <v>29</v>
      </c>
      <c r="V103" s="27" t="s">
        <v>29</v>
      </c>
      <c r="W103" s="28"/>
      <c r="X103" s="27" t="s">
        <v>29</v>
      </c>
      <c r="Y103" s="28"/>
    </row>
    <row r="104" spans="2:25" ht="13.5" customHeight="1">
      <c r="B104" s="33"/>
      <c r="C104" s="34"/>
      <c r="D104" s="2"/>
      <c r="E104" s="2" t="s">
        <v>69</v>
      </c>
      <c r="F104" s="31" t="s">
        <v>70</v>
      </c>
      <c r="G104" s="32"/>
      <c r="H104" s="27">
        <v>91100</v>
      </c>
      <c r="I104" s="28"/>
      <c r="J104" s="8">
        <v>91093.78</v>
      </c>
      <c r="K104" s="8">
        <v>91093.78</v>
      </c>
      <c r="L104" s="8">
        <v>91093.78</v>
      </c>
      <c r="M104" s="8" t="s">
        <v>29</v>
      </c>
      <c r="N104" s="8">
        <v>91093.78</v>
      </c>
      <c r="O104" s="8" t="s">
        <v>29</v>
      </c>
      <c r="P104" s="8" t="s">
        <v>29</v>
      </c>
      <c r="Q104" s="8" t="s">
        <v>29</v>
      </c>
      <c r="R104" s="8" t="s">
        <v>29</v>
      </c>
      <c r="S104" s="8" t="s">
        <v>29</v>
      </c>
      <c r="T104" s="8" t="s">
        <v>29</v>
      </c>
      <c r="U104" s="8" t="s">
        <v>29</v>
      </c>
      <c r="V104" s="27" t="s">
        <v>29</v>
      </c>
      <c r="W104" s="28"/>
      <c r="X104" s="27" t="s">
        <v>29</v>
      </c>
      <c r="Y104" s="28"/>
    </row>
    <row r="105" spans="2:25" ht="13.5" customHeight="1">
      <c r="B105" s="33"/>
      <c r="C105" s="34"/>
      <c r="D105" s="2"/>
      <c r="E105" s="2" t="s">
        <v>71</v>
      </c>
      <c r="F105" s="31" t="s">
        <v>72</v>
      </c>
      <c r="G105" s="32"/>
      <c r="H105" s="27">
        <v>84900</v>
      </c>
      <c r="I105" s="28"/>
      <c r="J105" s="8">
        <v>83319.04</v>
      </c>
      <c r="K105" s="8">
        <v>83319.04</v>
      </c>
      <c r="L105" s="8">
        <v>83319.04</v>
      </c>
      <c r="M105" s="8" t="s">
        <v>29</v>
      </c>
      <c r="N105" s="8">
        <v>83319.04</v>
      </c>
      <c r="O105" s="8" t="s">
        <v>29</v>
      </c>
      <c r="P105" s="8" t="s">
        <v>29</v>
      </c>
      <c r="Q105" s="8" t="s">
        <v>29</v>
      </c>
      <c r="R105" s="8" t="s">
        <v>29</v>
      </c>
      <c r="S105" s="8" t="s">
        <v>29</v>
      </c>
      <c r="T105" s="8" t="s">
        <v>29</v>
      </c>
      <c r="U105" s="8" t="s">
        <v>29</v>
      </c>
      <c r="V105" s="27" t="s">
        <v>29</v>
      </c>
      <c r="W105" s="28"/>
      <c r="X105" s="27" t="s">
        <v>29</v>
      </c>
      <c r="Y105" s="28"/>
    </row>
    <row r="106" spans="2:25" ht="13.5" customHeight="1">
      <c r="B106" s="33"/>
      <c r="C106" s="34"/>
      <c r="D106" s="2"/>
      <c r="E106" s="2" t="s">
        <v>73</v>
      </c>
      <c r="F106" s="31" t="s">
        <v>74</v>
      </c>
      <c r="G106" s="32"/>
      <c r="H106" s="27">
        <v>2250</v>
      </c>
      <c r="I106" s="28"/>
      <c r="J106" s="8">
        <v>2235</v>
      </c>
      <c r="K106" s="8">
        <v>2235</v>
      </c>
      <c r="L106" s="8">
        <v>2235</v>
      </c>
      <c r="M106" s="8" t="s">
        <v>29</v>
      </c>
      <c r="N106" s="8">
        <v>2235</v>
      </c>
      <c r="O106" s="8" t="s">
        <v>29</v>
      </c>
      <c r="P106" s="8" t="s">
        <v>29</v>
      </c>
      <c r="Q106" s="8" t="s">
        <v>29</v>
      </c>
      <c r="R106" s="8" t="s">
        <v>29</v>
      </c>
      <c r="S106" s="8" t="s">
        <v>29</v>
      </c>
      <c r="T106" s="8" t="s">
        <v>29</v>
      </c>
      <c r="U106" s="8" t="s">
        <v>29</v>
      </c>
      <c r="V106" s="27" t="s">
        <v>29</v>
      </c>
      <c r="W106" s="28"/>
      <c r="X106" s="27" t="s">
        <v>29</v>
      </c>
      <c r="Y106" s="28"/>
    </row>
    <row r="107" spans="2:25" ht="13.5" customHeight="1">
      <c r="B107" s="33"/>
      <c r="C107" s="34"/>
      <c r="D107" s="2"/>
      <c r="E107" s="2" t="s">
        <v>34</v>
      </c>
      <c r="F107" s="31" t="s">
        <v>35</v>
      </c>
      <c r="G107" s="32"/>
      <c r="H107" s="27">
        <v>264499</v>
      </c>
      <c r="I107" s="28"/>
      <c r="J107" s="8">
        <v>262732.83</v>
      </c>
      <c r="K107" s="8">
        <v>262732.83</v>
      </c>
      <c r="L107" s="8">
        <v>262732.83</v>
      </c>
      <c r="M107" s="8" t="s">
        <v>29</v>
      </c>
      <c r="N107" s="8">
        <v>262732.83</v>
      </c>
      <c r="O107" s="8" t="s">
        <v>29</v>
      </c>
      <c r="P107" s="8" t="s">
        <v>29</v>
      </c>
      <c r="Q107" s="8" t="s">
        <v>29</v>
      </c>
      <c r="R107" s="8" t="s">
        <v>29</v>
      </c>
      <c r="S107" s="8" t="s">
        <v>29</v>
      </c>
      <c r="T107" s="8" t="s">
        <v>29</v>
      </c>
      <c r="U107" s="8" t="s">
        <v>29</v>
      </c>
      <c r="V107" s="27" t="s">
        <v>29</v>
      </c>
      <c r="W107" s="28"/>
      <c r="X107" s="27" t="s">
        <v>29</v>
      </c>
      <c r="Y107" s="28"/>
    </row>
    <row r="108" spans="2:25" ht="13.5" customHeight="1">
      <c r="B108" s="33"/>
      <c r="C108" s="34"/>
      <c r="D108" s="2"/>
      <c r="E108" s="2" t="s">
        <v>119</v>
      </c>
      <c r="F108" s="31" t="s">
        <v>120</v>
      </c>
      <c r="G108" s="32"/>
      <c r="H108" s="27">
        <v>2200</v>
      </c>
      <c r="I108" s="28"/>
      <c r="J108" s="8">
        <v>2178</v>
      </c>
      <c r="K108" s="8">
        <v>2178</v>
      </c>
      <c r="L108" s="8">
        <v>2178</v>
      </c>
      <c r="M108" s="8" t="s">
        <v>29</v>
      </c>
      <c r="N108" s="8">
        <v>2178</v>
      </c>
      <c r="O108" s="8" t="s">
        <v>29</v>
      </c>
      <c r="P108" s="8" t="s">
        <v>29</v>
      </c>
      <c r="Q108" s="8" t="s">
        <v>29</v>
      </c>
      <c r="R108" s="8" t="s">
        <v>29</v>
      </c>
      <c r="S108" s="8" t="s">
        <v>29</v>
      </c>
      <c r="T108" s="8" t="s">
        <v>29</v>
      </c>
      <c r="U108" s="8" t="s">
        <v>29</v>
      </c>
      <c r="V108" s="27" t="s">
        <v>29</v>
      </c>
      <c r="W108" s="28"/>
      <c r="X108" s="27" t="s">
        <v>29</v>
      </c>
      <c r="Y108" s="28"/>
    </row>
    <row r="109" spans="2:25" ht="27" customHeight="1">
      <c r="B109" s="33"/>
      <c r="C109" s="34"/>
      <c r="D109" s="2"/>
      <c r="E109" s="2" t="s">
        <v>121</v>
      </c>
      <c r="F109" s="31" t="s">
        <v>122</v>
      </c>
      <c r="G109" s="32"/>
      <c r="H109" s="27">
        <v>20800</v>
      </c>
      <c r="I109" s="28"/>
      <c r="J109" s="8">
        <v>20787.25</v>
      </c>
      <c r="K109" s="8">
        <v>20787.25</v>
      </c>
      <c r="L109" s="8">
        <v>20787.25</v>
      </c>
      <c r="M109" s="8" t="s">
        <v>29</v>
      </c>
      <c r="N109" s="8">
        <v>20787.25</v>
      </c>
      <c r="O109" s="8" t="s">
        <v>29</v>
      </c>
      <c r="P109" s="8" t="s">
        <v>29</v>
      </c>
      <c r="Q109" s="8" t="s">
        <v>29</v>
      </c>
      <c r="R109" s="8" t="s">
        <v>29</v>
      </c>
      <c r="S109" s="8" t="s">
        <v>29</v>
      </c>
      <c r="T109" s="8" t="s">
        <v>29</v>
      </c>
      <c r="U109" s="8" t="s">
        <v>29</v>
      </c>
      <c r="V109" s="27" t="s">
        <v>29</v>
      </c>
      <c r="W109" s="28"/>
      <c r="X109" s="27" t="s">
        <v>29</v>
      </c>
      <c r="Y109" s="28"/>
    </row>
    <row r="110" spans="2:25" ht="24" customHeight="1">
      <c r="B110" s="33"/>
      <c r="C110" s="34"/>
      <c r="D110" s="2"/>
      <c r="E110" s="2" t="s">
        <v>123</v>
      </c>
      <c r="F110" s="31" t="s">
        <v>124</v>
      </c>
      <c r="G110" s="32"/>
      <c r="H110" s="27">
        <v>12000</v>
      </c>
      <c r="I110" s="28"/>
      <c r="J110" s="8">
        <v>11248.31</v>
      </c>
      <c r="K110" s="8">
        <v>11248.31</v>
      </c>
      <c r="L110" s="8">
        <v>11248.31</v>
      </c>
      <c r="M110" s="8" t="s">
        <v>29</v>
      </c>
      <c r="N110" s="8">
        <v>11248.31</v>
      </c>
      <c r="O110" s="8" t="s">
        <v>29</v>
      </c>
      <c r="P110" s="8" t="s">
        <v>29</v>
      </c>
      <c r="Q110" s="8" t="s">
        <v>29</v>
      </c>
      <c r="R110" s="8" t="s">
        <v>29</v>
      </c>
      <c r="S110" s="8" t="s">
        <v>29</v>
      </c>
      <c r="T110" s="8" t="s">
        <v>29</v>
      </c>
      <c r="U110" s="8" t="s">
        <v>29</v>
      </c>
      <c r="V110" s="27" t="s">
        <v>29</v>
      </c>
      <c r="W110" s="28"/>
      <c r="X110" s="27" t="s">
        <v>29</v>
      </c>
      <c r="Y110" s="28"/>
    </row>
    <row r="111" spans="2:25" ht="17.25" customHeight="1">
      <c r="B111" s="33"/>
      <c r="C111" s="34"/>
      <c r="D111" s="2"/>
      <c r="E111" s="2" t="s">
        <v>125</v>
      </c>
      <c r="F111" s="31" t="s">
        <v>126</v>
      </c>
      <c r="G111" s="32"/>
      <c r="H111" s="27">
        <v>2500</v>
      </c>
      <c r="I111" s="28"/>
      <c r="J111" s="8">
        <v>2378.82</v>
      </c>
      <c r="K111" s="8">
        <v>2378.82</v>
      </c>
      <c r="L111" s="8">
        <v>2378.82</v>
      </c>
      <c r="M111" s="8" t="s">
        <v>29</v>
      </c>
      <c r="N111" s="8">
        <v>2378.82</v>
      </c>
      <c r="O111" s="8" t="s">
        <v>29</v>
      </c>
      <c r="P111" s="8" t="s">
        <v>29</v>
      </c>
      <c r="Q111" s="8" t="s">
        <v>29</v>
      </c>
      <c r="R111" s="8" t="s">
        <v>29</v>
      </c>
      <c r="S111" s="8" t="s">
        <v>29</v>
      </c>
      <c r="T111" s="8" t="s">
        <v>29</v>
      </c>
      <c r="U111" s="8" t="s">
        <v>29</v>
      </c>
      <c r="V111" s="27" t="s">
        <v>29</v>
      </c>
      <c r="W111" s="28"/>
      <c r="X111" s="27" t="s">
        <v>29</v>
      </c>
      <c r="Y111" s="28"/>
    </row>
    <row r="112" spans="2:25" ht="13.5" customHeight="1">
      <c r="B112" s="33"/>
      <c r="C112" s="34"/>
      <c r="D112" s="2"/>
      <c r="E112" s="2" t="s">
        <v>111</v>
      </c>
      <c r="F112" s="31" t="s">
        <v>112</v>
      </c>
      <c r="G112" s="32"/>
      <c r="H112" s="27">
        <v>42200</v>
      </c>
      <c r="I112" s="28"/>
      <c r="J112" s="8">
        <v>41219.31</v>
      </c>
      <c r="K112" s="8">
        <v>41219.31</v>
      </c>
      <c r="L112" s="8">
        <v>41219.31</v>
      </c>
      <c r="M112" s="8" t="s">
        <v>29</v>
      </c>
      <c r="N112" s="8">
        <v>41219.31</v>
      </c>
      <c r="O112" s="8" t="s">
        <v>29</v>
      </c>
      <c r="P112" s="8" t="s">
        <v>29</v>
      </c>
      <c r="Q112" s="8" t="s">
        <v>29</v>
      </c>
      <c r="R112" s="8" t="s">
        <v>29</v>
      </c>
      <c r="S112" s="8" t="s">
        <v>29</v>
      </c>
      <c r="T112" s="8" t="s">
        <v>29</v>
      </c>
      <c r="U112" s="8" t="s">
        <v>29</v>
      </c>
      <c r="V112" s="27" t="s">
        <v>29</v>
      </c>
      <c r="W112" s="28"/>
      <c r="X112" s="27" t="s">
        <v>29</v>
      </c>
      <c r="Y112" s="28"/>
    </row>
    <row r="113" spans="2:25" ht="13.5" customHeight="1">
      <c r="B113" s="17"/>
      <c r="C113" s="18"/>
      <c r="D113" s="2"/>
      <c r="E113" s="2" t="s">
        <v>304</v>
      </c>
      <c r="F113" s="31" t="s">
        <v>305</v>
      </c>
      <c r="G113" s="32"/>
      <c r="H113" s="27">
        <v>425</v>
      </c>
      <c r="I113" s="28"/>
      <c r="J113" s="8">
        <v>424.11</v>
      </c>
      <c r="K113" s="8">
        <v>424.11</v>
      </c>
      <c r="L113" s="8">
        <v>424.11</v>
      </c>
      <c r="M113" s="8">
        <v>0</v>
      </c>
      <c r="N113" s="8">
        <v>424.11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19"/>
      <c r="W113" s="20">
        <v>0</v>
      </c>
      <c r="X113" s="27">
        <v>0</v>
      </c>
      <c r="Y113" s="28"/>
    </row>
    <row r="114" spans="2:25" ht="13.5" customHeight="1">
      <c r="B114" s="33"/>
      <c r="C114" s="34"/>
      <c r="D114" s="2"/>
      <c r="E114" s="2" t="s">
        <v>36</v>
      </c>
      <c r="F114" s="31" t="s">
        <v>37</v>
      </c>
      <c r="G114" s="32"/>
      <c r="H114" s="27">
        <v>61000</v>
      </c>
      <c r="I114" s="28"/>
      <c r="J114" s="8">
        <v>58160.54</v>
      </c>
      <c r="K114" s="8">
        <v>58160.54</v>
      </c>
      <c r="L114" s="8">
        <v>58160.54</v>
      </c>
      <c r="M114" s="8" t="s">
        <v>29</v>
      </c>
      <c r="N114" s="8">
        <v>58160.54</v>
      </c>
      <c r="O114" s="8" t="s">
        <v>29</v>
      </c>
      <c r="P114" s="8" t="s">
        <v>29</v>
      </c>
      <c r="Q114" s="8" t="s">
        <v>29</v>
      </c>
      <c r="R114" s="8" t="s">
        <v>29</v>
      </c>
      <c r="S114" s="8" t="s">
        <v>29</v>
      </c>
      <c r="T114" s="8" t="s">
        <v>29</v>
      </c>
      <c r="U114" s="8" t="s">
        <v>29</v>
      </c>
      <c r="V114" s="27" t="s">
        <v>29</v>
      </c>
      <c r="W114" s="28"/>
      <c r="X114" s="27" t="s">
        <v>29</v>
      </c>
      <c r="Y114" s="28"/>
    </row>
    <row r="115" spans="2:25" ht="17.25" customHeight="1">
      <c r="B115" s="33"/>
      <c r="C115" s="34"/>
      <c r="D115" s="2"/>
      <c r="E115" s="2" t="s">
        <v>75</v>
      </c>
      <c r="F115" s="31" t="s">
        <v>76</v>
      </c>
      <c r="G115" s="32"/>
      <c r="H115" s="27">
        <v>72831</v>
      </c>
      <c r="I115" s="28"/>
      <c r="J115" s="8">
        <v>72829.29</v>
      </c>
      <c r="K115" s="8">
        <v>72829.29</v>
      </c>
      <c r="L115" s="8">
        <v>72829.29</v>
      </c>
      <c r="M115" s="8" t="s">
        <v>29</v>
      </c>
      <c r="N115" s="8">
        <v>72829.29</v>
      </c>
      <c r="O115" s="8" t="s">
        <v>29</v>
      </c>
      <c r="P115" s="8" t="s">
        <v>29</v>
      </c>
      <c r="Q115" s="8" t="s">
        <v>29</v>
      </c>
      <c r="R115" s="8" t="s">
        <v>29</v>
      </c>
      <c r="S115" s="8" t="s">
        <v>29</v>
      </c>
      <c r="T115" s="8" t="s">
        <v>29</v>
      </c>
      <c r="U115" s="8" t="s">
        <v>29</v>
      </c>
      <c r="V115" s="27" t="s">
        <v>29</v>
      </c>
      <c r="W115" s="28"/>
      <c r="X115" s="27" t="s">
        <v>29</v>
      </c>
      <c r="Y115" s="28"/>
    </row>
    <row r="116" spans="2:25" ht="13.5" customHeight="1">
      <c r="B116" s="33"/>
      <c r="C116" s="34"/>
      <c r="D116" s="2"/>
      <c r="E116" s="2" t="s">
        <v>127</v>
      </c>
      <c r="F116" s="31" t="s">
        <v>128</v>
      </c>
      <c r="G116" s="32"/>
      <c r="H116" s="27">
        <v>16500</v>
      </c>
      <c r="I116" s="28"/>
      <c r="J116" s="8">
        <v>7639.01</v>
      </c>
      <c r="K116" s="8">
        <v>7639.01</v>
      </c>
      <c r="L116" s="8">
        <v>7639.01</v>
      </c>
      <c r="M116" s="8" t="s">
        <v>29</v>
      </c>
      <c r="N116" s="8">
        <v>7639.01</v>
      </c>
      <c r="O116" s="8" t="s">
        <v>29</v>
      </c>
      <c r="P116" s="8" t="s">
        <v>29</v>
      </c>
      <c r="Q116" s="8" t="s">
        <v>29</v>
      </c>
      <c r="R116" s="8" t="s">
        <v>29</v>
      </c>
      <c r="S116" s="8" t="s">
        <v>29</v>
      </c>
      <c r="T116" s="8" t="s">
        <v>29</v>
      </c>
      <c r="U116" s="8" t="s">
        <v>29</v>
      </c>
      <c r="V116" s="27" t="s">
        <v>29</v>
      </c>
      <c r="W116" s="28"/>
      <c r="X116" s="27" t="s">
        <v>29</v>
      </c>
      <c r="Y116" s="28"/>
    </row>
    <row r="117" spans="2:25" ht="43.5" customHeight="1">
      <c r="B117" s="17"/>
      <c r="C117" s="18"/>
      <c r="D117" s="2"/>
      <c r="E117" s="2" t="s">
        <v>221</v>
      </c>
      <c r="F117" s="31" t="s">
        <v>222</v>
      </c>
      <c r="G117" s="32"/>
      <c r="H117" s="27">
        <v>105</v>
      </c>
      <c r="I117" s="28"/>
      <c r="J117" s="8">
        <v>104.7</v>
      </c>
      <c r="K117" s="8">
        <v>104.7</v>
      </c>
      <c r="L117" s="8">
        <v>104.7</v>
      </c>
      <c r="M117" s="8">
        <v>0</v>
      </c>
      <c r="N117" s="8">
        <v>104.7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19"/>
      <c r="W117" s="20">
        <v>0</v>
      </c>
      <c r="X117" s="27">
        <v>0</v>
      </c>
      <c r="Y117" s="28"/>
    </row>
    <row r="118" spans="2:25" ht="13.5" customHeight="1">
      <c r="B118" s="33"/>
      <c r="C118" s="34"/>
      <c r="D118" s="2"/>
      <c r="E118" s="2" t="s">
        <v>92</v>
      </c>
      <c r="F118" s="31" t="s">
        <v>93</v>
      </c>
      <c r="G118" s="32"/>
      <c r="H118" s="27">
        <v>475</v>
      </c>
      <c r="I118" s="28"/>
      <c r="J118" s="8">
        <v>34.6</v>
      </c>
      <c r="K118" s="8">
        <v>34.6</v>
      </c>
      <c r="L118" s="8">
        <v>34.6</v>
      </c>
      <c r="M118" s="8" t="s">
        <v>29</v>
      </c>
      <c r="N118" s="8">
        <v>34.6</v>
      </c>
      <c r="O118" s="8" t="s">
        <v>29</v>
      </c>
      <c r="P118" s="8" t="s">
        <v>29</v>
      </c>
      <c r="Q118" s="8" t="s">
        <v>29</v>
      </c>
      <c r="R118" s="8" t="s">
        <v>29</v>
      </c>
      <c r="S118" s="8" t="s">
        <v>29</v>
      </c>
      <c r="T118" s="8" t="s">
        <v>29</v>
      </c>
      <c r="U118" s="8" t="s">
        <v>29</v>
      </c>
      <c r="V118" s="27" t="s">
        <v>29</v>
      </c>
      <c r="W118" s="28"/>
      <c r="X118" s="27" t="s">
        <v>29</v>
      </c>
      <c r="Y118" s="28"/>
    </row>
    <row r="119" spans="2:25" ht="17.25" customHeight="1">
      <c r="B119" s="33"/>
      <c r="C119" s="34"/>
      <c r="D119" s="2"/>
      <c r="E119" s="2" t="s">
        <v>77</v>
      </c>
      <c r="F119" s="31" t="s">
        <v>78</v>
      </c>
      <c r="G119" s="32"/>
      <c r="H119" s="27">
        <v>26000</v>
      </c>
      <c r="I119" s="28"/>
      <c r="J119" s="8">
        <v>24802.03</v>
      </c>
      <c r="K119" s="8">
        <v>24802.03</v>
      </c>
      <c r="L119" s="8">
        <v>24802.03</v>
      </c>
      <c r="M119" s="8" t="s">
        <v>29</v>
      </c>
      <c r="N119" s="8">
        <v>24802.03</v>
      </c>
      <c r="O119" s="8" t="s">
        <v>29</v>
      </c>
      <c r="P119" s="8" t="s">
        <v>29</v>
      </c>
      <c r="Q119" s="8" t="s">
        <v>29</v>
      </c>
      <c r="R119" s="8" t="s">
        <v>29</v>
      </c>
      <c r="S119" s="8" t="s">
        <v>29</v>
      </c>
      <c r="T119" s="8" t="s">
        <v>29</v>
      </c>
      <c r="U119" s="8" t="s">
        <v>29</v>
      </c>
      <c r="V119" s="27" t="s">
        <v>29</v>
      </c>
      <c r="W119" s="28"/>
      <c r="X119" s="27" t="s">
        <v>29</v>
      </c>
      <c r="Y119" s="28"/>
    </row>
    <row r="120" spans="2:25" ht="14.25" customHeight="1">
      <c r="B120" s="17"/>
      <c r="C120" s="18"/>
      <c r="D120" s="2"/>
      <c r="E120" s="2" t="s">
        <v>38</v>
      </c>
      <c r="F120" s="31" t="s">
        <v>39</v>
      </c>
      <c r="G120" s="32"/>
      <c r="H120" s="27">
        <v>14100</v>
      </c>
      <c r="I120" s="28"/>
      <c r="J120" s="8">
        <v>11746.5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11746.5</v>
      </c>
      <c r="U120" s="8">
        <v>11746.5</v>
      </c>
      <c r="V120" s="19"/>
      <c r="W120" s="20">
        <v>0</v>
      </c>
      <c r="X120" s="27">
        <v>0</v>
      </c>
      <c r="Y120" s="28"/>
    </row>
    <row r="121" spans="2:25" ht="17.25" customHeight="1">
      <c r="B121" s="33"/>
      <c r="C121" s="34"/>
      <c r="D121" s="2"/>
      <c r="E121" s="2" t="s">
        <v>79</v>
      </c>
      <c r="F121" s="31" t="s">
        <v>80</v>
      </c>
      <c r="G121" s="32"/>
      <c r="H121" s="27">
        <v>9050</v>
      </c>
      <c r="I121" s="28"/>
      <c r="J121" s="8">
        <v>9048.71</v>
      </c>
      <c r="K121" s="8" t="s">
        <v>29</v>
      </c>
      <c r="L121" s="8" t="s">
        <v>29</v>
      </c>
      <c r="M121" s="8" t="s">
        <v>29</v>
      </c>
      <c r="N121" s="8" t="s">
        <v>29</v>
      </c>
      <c r="O121" s="8" t="s">
        <v>29</v>
      </c>
      <c r="P121" s="8" t="s">
        <v>29</v>
      </c>
      <c r="Q121" s="8" t="s">
        <v>29</v>
      </c>
      <c r="R121" s="8" t="s">
        <v>29</v>
      </c>
      <c r="S121" s="8" t="s">
        <v>29</v>
      </c>
      <c r="T121" s="8">
        <v>9048.71</v>
      </c>
      <c r="U121" s="8">
        <v>9048.71</v>
      </c>
      <c r="V121" s="27" t="s">
        <v>29</v>
      </c>
      <c r="W121" s="28"/>
      <c r="X121" s="27" t="s">
        <v>29</v>
      </c>
      <c r="Y121" s="28"/>
    </row>
    <row r="122" spans="2:25" ht="17.25" customHeight="1">
      <c r="B122" s="17"/>
      <c r="C122" s="18"/>
      <c r="D122" s="2" t="s">
        <v>272</v>
      </c>
      <c r="E122" s="2"/>
      <c r="F122" s="31" t="s">
        <v>273</v>
      </c>
      <c r="G122" s="32"/>
      <c r="H122" s="27">
        <f>SUM(H123:H126)</f>
        <v>28089</v>
      </c>
      <c r="I122" s="28"/>
      <c r="J122" s="8">
        <f>SUM(J123:J126)</f>
        <v>27757.59</v>
      </c>
      <c r="K122" s="8">
        <f aca="true" t="shared" si="18" ref="K122:T122">SUM(K123:K126)</f>
        <v>27757.59</v>
      </c>
      <c r="L122" s="8">
        <f t="shared" si="18"/>
        <v>3160.5899999999997</v>
      </c>
      <c r="M122" s="8">
        <f t="shared" si="18"/>
        <v>2692</v>
      </c>
      <c r="N122" s="8">
        <f t="shared" si="18"/>
        <v>468.59</v>
      </c>
      <c r="O122" s="8">
        <f t="shared" si="18"/>
        <v>0</v>
      </c>
      <c r="P122" s="8">
        <f t="shared" si="18"/>
        <v>24597</v>
      </c>
      <c r="Q122" s="8">
        <f t="shared" si="18"/>
        <v>0</v>
      </c>
      <c r="R122" s="8">
        <f t="shared" si="18"/>
        <v>0</v>
      </c>
      <c r="S122" s="8">
        <f t="shared" si="18"/>
        <v>0</v>
      </c>
      <c r="T122" s="8">
        <f t="shared" si="18"/>
        <v>0</v>
      </c>
      <c r="U122" s="8">
        <f>SUM(U123:U123)</f>
        <v>0</v>
      </c>
      <c r="V122" s="27">
        <f>SUM(V123:V123)</f>
        <v>0</v>
      </c>
      <c r="W122" s="28"/>
      <c r="X122" s="27">
        <v>0</v>
      </c>
      <c r="Y122" s="28"/>
    </row>
    <row r="123" spans="2:25" ht="15" customHeight="1">
      <c r="B123" s="17"/>
      <c r="C123" s="18"/>
      <c r="D123" s="2"/>
      <c r="E123" s="2" t="s">
        <v>63</v>
      </c>
      <c r="F123" s="31" t="s">
        <v>64</v>
      </c>
      <c r="G123" s="32"/>
      <c r="H123" s="27">
        <v>24597</v>
      </c>
      <c r="I123" s="28"/>
      <c r="J123" s="8">
        <v>24597</v>
      </c>
      <c r="K123" s="8">
        <v>24597</v>
      </c>
      <c r="L123" s="8">
        <v>0</v>
      </c>
      <c r="M123" s="8">
        <v>0</v>
      </c>
      <c r="N123" s="8">
        <v>0</v>
      </c>
      <c r="O123" s="8">
        <v>0</v>
      </c>
      <c r="P123" s="8">
        <v>24597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27">
        <v>0</v>
      </c>
      <c r="W123" s="28"/>
      <c r="X123" s="27">
        <v>0</v>
      </c>
      <c r="Y123" s="28"/>
    </row>
    <row r="124" spans="2:25" ht="14.25" customHeight="1">
      <c r="B124" s="17"/>
      <c r="C124" s="18"/>
      <c r="D124" s="2"/>
      <c r="E124" s="2" t="s">
        <v>86</v>
      </c>
      <c r="F124" s="31" t="s">
        <v>87</v>
      </c>
      <c r="G124" s="32"/>
      <c r="H124" s="27">
        <v>2692</v>
      </c>
      <c r="I124" s="28"/>
      <c r="J124" s="8">
        <v>2692</v>
      </c>
      <c r="K124" s="8">
        <v>2692</v>
      </c>
      <c r="L124" s="8">
        <v>2692</v>
      </c>
      <c r="M124" s="8">
        <v>2692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19"/>
      <c r="W124" s="20">
        <v>0</v>
      </c>
      <c r="X124" s="27">
        <v>0</v>
      </c>
      <c r="Y124" s="28"/>
    </row>
    <row r="125" spans="2:25" ht="14.25" customHeight="1">
      <c r="B125" s="17"/>
      <c r="C125" s="18"/>
      <c r="D125" s="2"/>
      <c r="E125" s="2" t="s">
        <v>32</v>
      </c>
      <c r="F125" s="31" t="s">
        <v>33</v>
      </c>
      <c r="G125" s="32"/>
      <c r="H125" s="27">
        <v>400</v>
      </c>
      <c r="I125" s="28"/>
      <c r="J125" s="8">
        <v>351.78</v>
      </c>
      <c r="K125" s="8">
        <v>351.78</v>
      </c>
      <c r="L125" s="8">
        <v>351.78</v>
      </c>
      <c r="M125" s="8">
        <v>0</v>
      </c>
      <c r="N125" s="8">
        <v>351.78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19"/>
      <c r="W125" s="20">
        <v>0</v>
      </c>
      <c r="X125" s="27">
        <v>0</v>
      </c>
      <c r="Y125" s="28"/>
    </row>
    <row r="126" spans="2:25" ht="14.25" customHeight="1">
      <c r="B126" s="17"/>
      <c r="C126" s="18"/>
      <c r="D126" s="2"/>
      <c r="E126" s="2" t="s">
        <v>111</v>
      </c>
      <c r="F126" s="31" t="s">
        <v>112</v>
      </c>
      <c r="G126" s="32"/>
      <c r="H126" s="27">
        <v>400</v>
      </c>
      <c r="I126" s="28"/>
      <c r="J126" s="8">
        <v>116.81</v>
      </c>
      <c r="K126" s="8">
        <v>116.81</v>
      </c>
      <c r="L126" s="8">
        <v>116.81</v>
      </c>
      <c r="M126" s="8">
        <v>0</v>
      </c>
      <c r="N126" s="8">
        <v>116.81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19"/>
      <c r="W126" s="20">
        <v>0</v>
      </c>
      <c r="X126" s="27">
        <v>0</v>
      </c>
      <c r="Y126" s="28"/>
    </row>
    <row r="127" spans="2:25" ht="13.5" customHeight="1">
      <c r="B127" s="44"/>
      <c r="C127" s="45"/>
      <c r="D127" s="1" t="s">
        <v>129</v>
      </c>
      <c r="E127" s="1"/>
      <c r="F127" s="29" t="s">
        <v>130</v>
      </c>
      <c r="G127" s="30"/>
      <c r="H127" s="25">
        <f>SUM(H128:H131)</f>
        <v>137566</v>
      </c>
      <c r="I127" s="26"/>
      <c r="J127" s="7">
        <f>SUM(J128:J131)</f>
        <v>136803.63</v>
      </c>
      <c r="K127" s="7">
        <f aca="true" t="shared" si="19" ref="K127:U127">SUM(K128:K131)</f>
        <v>136803.63</v>
      </c>
      <c r="L127" s="7">
        <f t="shared" si="19"/>
        <v>136803.63</v>
      </c>
      <c r="M127" s="7">
        <f t="shared" si="19"/>
        <v>11282.220000000001</v>
      </c>
      <c r="N127" s="7">
        <f t="shared" si="19"/>
        <v>125521.41</v>
      </c>
      <c r="O127" s="7">
        <f t="shared" si="19"/>
        <v>0</v>
      </c>
      <c r="P127" s="7">
        <f t="shared" si="19"/>
        <v>0</v>
      </c>
      <c r="Q127" s="7">
        <f t="shared" si="19"/>
        <v>0</v>
      </c>
      <c r="R127" s="7">
        <f t="shared" si="19"/>
        <v>0</v>
      </c>
      <c r="S127" s="7">
        <f t="shared" si="19"/>
        <v>0</v>
      </c>
      <c r="T127" s="7">
        <f t="shared" si="19"/>
        <v>0</v>
      </c>
      <c r="U127" s="7">
        <f t="shared" si="19"/>
        <v>0</v>
      </c>
      <c r="V127" s="25">
        <f>SUM(V129:V131)</f>
        <v>0</v>
      </c>
      <c r="W127" s="26"/>
      <c r="X127" s="25">
        <f>SUM(X129:X131)</f>
        <v>0</v>
      </c>
      <c r="Y127" s="26"/>
    </row>
    <row r="128" spans="2:25" ht="13.5" customHeight="1">
      <c r="B128" s="14"/>
      <c r="C128" s="15"/>
      <c r="D128" s="1"/>
      <c r="E128" s="1" t="s">
        <v>51</v>
      </c>
      <c r="F128" s="31" t="s">
        <v>52</v>
      </c>
      <c r="G128" s="32"/>
      <c r="H128" s="25">
        <v>305</v>
      </c>
      <c r="I128" s="26"/>
      <c r="J128" s="7">
        <v>304.12</v>
      </c>
      <c r="K128" s="7">
        <v>304.12</v>
      </c>
      <c r="L128" s="7">
        <v>304.12</v>
      </c>
      <c r="M128" s="7">
        <v>304.12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21"/>
      <c r="W128" s="22">
        <v>0</v>
      </c>
      <c r="X128" s="25">
        <f>SUM(X130:X132)</f>
        <v>0</v>
      </c>
      <c r="Y128" s="26"/>
    </row>
    <row r="129" spans="2:25" ht="13.5" customHeight="1">
      <c r="B129" s="33"/>
      <c r="C129" s="34"/>
      <c r="D129" s="2"/>
      <c r="E129" s="2" t="s">
        <v>86</v>
      </c>
      <c r="F129" s="31" t="s">
        <v>87</v>
      </c>
      <c r="G129" s="32"/>
      <c r="H129" s="27">
        <v>11561</v>
      </c>
      <c r="I129" s="28"/>
      <c r="J129" s="8">
        <v>10978.1</v>
      </c>
      <c r="K129" s="8">
        <v>10978.1</v>
      </c>
      <c r="L129" s="8">
        <v>10978.1</v>
      </c>
      <c r="M129" s="8">
        <v>10978.1</v>
      </c>
      <c r="N129" s="8" t="s">
        <v>29</v>
      </c>
      <c r="O129" s="8" t="s">
        <v>29</v>
      </c>
      <c r="P129" s="8" t="s">
        <v>29</v>
      </c>
      <c r="Q129" s="8" t="s">
        <v>29</v>
      </c>
      <c r="R129" s="8" t="s">
        <v>29</v>
      </c>
      <c r="S129" s="8" t="s">
        <v>29</v>
      </c>
      <c r="T129" s="8" t="s">
        <v>29</v>
      </c>
      <c r="U129" s="8" t="s">
        <v>29</v>
      </c>
      <c r="V129" s="27" t="s">
        <v>29</v>
      </c>
      <c r="W129" s="28"/>
      <c r="X129" s="27" t="s">
        <v>29</v>
      </c>
      <c r="Y129" s="28"/>
    </row>
    <row r="130" spans="2:25" ht="13.5" customHeight="1">
      <c r="B130" s="33"/>
      <c r="C130" s="34"/>
      <c r="D130" s="2"/>
      <c r="E130" s="2" t="s">
        <v>32</v>
      </c>
      <c r="F130" s="31" t="s">
        <v>33</v>
      </c>
      <c r="G130" s="32"/>
      <c r="H130" s="27">
        <v>7300</v>
      </c>
      <c r="I130" s="28"/>
      <c r="J130" s="8">
        <v>7121.68</v>
      </c>
      <c r="K130" s="8">
        <v>7121.68</v>
      </c>
      <c r="L130" s="8">
        <v>7121.68</v>
      </c>
      <c r="M130" s="8" t="s">
        <v>29</v>
      </c>
      <c r="N130" s="8">
        <v>7121.68</v>
      </c>
      <c r="O130" s="8" t="s">
        <v>29</v>
      </c>
      <c r="P130" s="8" t="s">
        <v>29</v>
      </c>
      <c r="Q130" s="8" t="s">
        <v>29</v>
      </c>
      <c r="R130" s="8" t="s">
        <v>29</v>
      </c>
      <c r="S130" s="8" t="s">
        <v>29</v>
      </c>
      <c r="T130" s="8" t="s">
        <v>29</v>
      </c>
      <c r="U130" s="8" t="s">
        <v>29</v>
      </c>
      <c r="V130" s="27" t="s">
        <v>29</v>
      </c>
      <c r="W130" s="28"/>
      <c r="X130" s="27" t="s">
        <v>29</v>
      </c>
      <c r="Y130" s="28"/>
    </row>
    <row r="131" spans="2:25" ht="13.5" customHeight="1">
      <c r="B131" s="33"/>
      <c r="C131" s="34"/>
      <c r="D131" s="2"/>
      <c r="E131" s="2" t="s">
        <v>34</v>
      </c>
      <c r="F131" s="31" t="s">
        <v>35</v>
      </c>
      <c r="G131" s="32"/>
      <c r="H131" s="27">
        <v>118400</v>
      </c>
      <c r="I131" s="28"/>
      <c r="J131" s="8">
        <v>118399.73</v>
      </c>
      <c r="K131" s="8">
        <v>118399.73</v>
      </c>
      <c r="L131" s="8">
        <v>118399.73</v>
      </c>
      <c r="M131" s="8" t="s">
        <v>29</v>
      </c>
      <c r="N131" s="8">
        <v>118399.73</v>
      </c>
      <c r="O131" s="8" t="s">
        <v>29</v>
      </c>
      <c r="P131" s="8" t="s">
        <v>29</v>
      </c>
      <c r="Q131" s="8" t="s">
        <v>29</v>
      </c>
      <c r="R131" s="8" t="s">
        <v>29</v>
      </c>
      <c r="S131" s="8" t="s">
        <v>29</v>
      </c>
      <c r="T131" s="8" t="s">
        <v>29</v>
      </c>
      <c r="U131" s="8" t="s">
        <v>29</v>
      </c>
      <c r="V131" s="27" t="s">
        <v>29</v>
      </c>
      <c r="W131" s="28"/>
      <c r="X131" s="27" t="s">
        <v>29</v>
      </c>
      <c r="Y131" s="28"/>
    </row>
    <row r="132" spans="2:25" ht="13.5" customHeight="1">
      <c r="B132" s="44"/>
      <c r="C132" s="45"/>
      <c r="D132" s="1" t="s">
        <v>131</v>
      </c>
      <c r="E132" s="1"/>
      <c r="F132" s="29" t="s">
        <v>48</v>
      </c>
      <c r="G132" s="30"/>
      <c r="H132" s="25">
        <f>SUM(H133:I145)</f>
        <v>645533</v>
      </c>
      <c r="I132" s="26"/>
      <c r="J132" s="7">
        <f aca="true" t="shared" si="20" ref="J132:U132">SUM(J133:J145)</f>
        <v>641672.29</v>
      </c>
      <c r="K132" s="7">
        <f t="shared" si="20"/>
        <v>511618.2</v>
      </c>
      <c r="L132" s="7">
        <f t="shared" si="20"/>
        <v>510953.2</v>
      </c>
      <c r="M132" s="7">
        <f t="shared" si="20"/>
        <v>28114.22</v>
      </c>
      <c r="N132" s="7">
        <f t="shared" si="20"/>
        <v>482838.98</v>
      </c>
      <c r="O132" s="7">
        <f t="shared" si="20"/>
        <v>0</v>
      </c>
      <c r="P132" s="7">
        <f t="shared" si="20"/>
        <v>665</v>
      </c>
      <c r="Q132" s="7">
        <f t="shared" si="20"/>
        <v>0</v>
      </c>
      <c r="R132" s="7">
        <f t="shared" si="20"/>
        <v>0</v>
      </c>
      <c r="S132" s="7">
        <f t="shared" si="20"/>
        <v>0</v>
      </c>
      <c r="T132" s="7">
        <f t="shared" si="20"/>
        <v>130054.09000000001</v>
      </c>
      <c r="U132" s="7">
        <f t="shared" si="20"/>
        <v>130054.09000000001</v>
      </c>
      <c r="V132" s="25">
        <f>SUM(V136:V143)</f>
        <v>0</v>
      </c>
      <c r="W132" s="26"/>
      <c r="X132" s="25">
        <f>SUM(X136:X143)</f>
        <v>0</v>
      </c>
      <c r="Y132" s="26"/>
    </row>
    <row r="133" spans="2:25" ht="13.5" customHeight="1">
      <c r="B133" s="14"/>
      <c r="C133" s="15"/>
      <c r="D133" s="1"/>
      <c r="E133" s="1" t="s">
        <v>109</v>
      </c>
      <c r="F133" s="31" t="s">
        <v>110</v>
      </c>
      <c r="G133" s="32"/>
      <c r="H133" s="27">
        <v>665</v>
      </c>
      <c r="I133" s="28"/>
      <c r="J133" s="7">
        <v>665</v>
      </c>
      <c r="K133" s="7">
        <v>665</v>
      </c>
      <c r="L133" s="7">
        <v>0</v>
      </c>
      <c r="M133" s="7">
        <v>0</v>
      </c>
      <c r="N133" s="7">
        <v>0</v>
      </c>
      <c r="O133" s="7">
        <v>0</v>
      </c>
      <c r="P133" s="7">
        <v>665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21"/>
      <c r="W133" s="22">
        <v>0</v>
      </c>
      <c r="X133" s="25">
        <v>0</v>
      </c>
      <c r="Y133" s="26"/>
    </row>
    <row r="134" spans="2:25" ht="13.5" customHeight="1">
      <c r="B134" s="14"/>
      <c r="C134" s="15"/>
      <c r="D134" s="1"/>
      <c r="E134" s="1" t="s">
        <v>51</v>
      </c>
      <c r="F134" s="31" t="s">
        <v>52</v>
      </c>
      <c r="G134" s="32"/>
      <c r="H134" s="27">
        <v>1696</v>
      </c>
      <c r="I134" s="28"/>
      <c r="J134" s="7">
        <v>1691.01</v>
      </c>
      <c r="K134" s="7">
        <v>1691.01</v>
      </c>
      <c r="L134" s="7">
        <v>1691.01</v>
      </c>
      <c r="M134" s="7">
        <v>1691.01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21"/>
      <c r="W134" s="22">
        <v>0</v>
      </c>
      <c r="X134" s="25">
        <v>0</v>
      </c>
      <c r="Y134" s="26"/>
    </row>
    <row r="135" spans="2:25" ht="13.5" customHeight="1">
      <c r="B135" s="14"/>
      <c r="C135" s="15"/>
      <c r="D135" s="1"/>
      <c r="E135" s="1" t="s">
        <v>53</v>
      </c>
      <c r="F135" s="31" t="s">
        <v>54</v>
      </c>
      <c r="G135" s="32"/>
      <c r="H135" s="27">
        <v>69</v>
      </c>
      <c r="I135" s="28"/>
      <c r="J135" s="7">
        <v>66.81</v>
      </c>
      <c r="K135" s="7">
        <v>66.81</v>
      </c>
      <c r="L135" s="7">
        <v>66.81</v>
      </c>
      <c r="M135" s="7">
        <v>66.81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21"/>
      <c r="W135" s="22">
        <v>0</v>
      </c>
      <c r="X135" s="25">
        <v>0</v>
      </c>
      <c r="Y135" s="26"/>
    </row>
    <row r="136" spans="2:25" ht="13.5" customHeight="1">
      <c r="B136" s="33"/>
      <c r="C136" s="34"/>
      <c r="D136" s="2"/>
      <c r="E136" s="2" t="s">
        <v>86</v>
      </c>
      <c r="F136" s="31" t="s">
        <v>87</v>
      </c>
      <c r="G136" s="32"/>
      <c r="H136" s="27">
        <v>26387</v>
      </c>
      <c r="I136" s="28"/>
      <c r="J136" s="8">
        <v>26356.4</v>
      </c>
      <c r="K136" s="8">
        <v>26356.4</v>
      </c>
      <c r="L136" s="8">
        <v>26356.4</v>
      </c>
      <c r="M136" s="8">
        <v>26356.4</v>
      </c>
      <c r="N136" s="8" t="s">
        <v>29</v>
      </c>
      <c r="O136" s="8" t="s">
        <v>29</v>
      </c>
      <c r="P136" s="8" t="s">
        <v>29</v>
      </c>
      <c r="Q136" s="8" t="s">
        <v>29</v>
      </c>
      <c r="R136" s="8" t="s">
        <v>29</v>
      </c>
      <c r="S136" s="8" t="s">
        <v>29</v>
      </c>
      <c r="T136" s="8" t="s">
        <v>29</v>
      </c>
      <c r="U136" s="8" t="s">
        <v>29</v>
      </c>
      <c r="V136" s="27" t="s">
        <v>29</v>
      </c>
      <c r="W136" s="28"/>
      <c r="X136" s="27" t="s">
        <v>29</v>
      </c>
      <c r="Y136" s="28"/>
    </row>
    <row r="137" spans="2:25" ht="13.5" customHeight="1">
      <c r="B137" s="33"/>
      <c r="C137" s="34"/>
      <c r="D137" s="2"/>
      <c r="E137" s="2" t="s">
        <v>32</v>
      </c>
      <c r="F137" s="31" t="s">
        <v>33</v>
      </c>
      <c r="G137" s="32"/>
      <c r="H137" s="27">
        <v>281314</v>
      </c>
      <c r="I137" s="28"/>
      <c r="J137" s="8">
        <v>280649.83</v>
      </c>
      <c r="K137" s="8">
        <v>280649.83</v>
      </c>
      <c r="L137" s="8">
        <v>280649.83</v>
      </c>
      <c r="M137" s="8" t="s">
        <v>29</v>
      </c>
      <c r="N137" s="8">
        <v>280649.83</v>
      </c>
      <c r="O137" s="8" t="s">
        <v>29</v>
      </c>
      <c r="P137" s="8" t="s">
        <v>29</v>
      </c>
      <c r="Q137" s="8" t="s">
        <v>29</v>
      </c>
      <c r="R137" s="8" t="s">
        <v>29</v>
      </c>
      <c r="S137" s="8" t="s">
        <v>29</v>
      </c>
      <c r="T137" s="8" t="s">
        <v>29</v>
      </c>
      <c r="U137" s="8" t="s">
        <v>29</v>
      </c>
      <c r="V137" s="27" t="s">
        <v>29</v>
      </c>
      <c r="W137" s="28"/>
      <c r="X137" s="27" t="s">
        <v>29</v>
      </c>
      <c r="Y137" s="28"/>
    </row>
    <row r="138" spans="2:25" ht="13.5" customHeight="1">
      <c r="B138" s="17"/>
      <c r="C138" s="18"/>
      <c r="D138" s="2"/>
      <c r="E138" s="2" t="s">
        <v>71</v>
      </c>
      <c r="F138" s="31" t="s">
        <v>72</v>
      </c>
      <c r="G138" s="32"/>
      <c r="H138" s="27">
        <v>6302</v>
      </c>
      <c r="I138" s="28"/>
      <c r="J138" s="24">
        <v>6300</v>
      </c>
      <c r="K138" s="23">
        <v>6300</v>
      </c>
      <c r="L138" s="24">
        <v>6300</v>
      </c>
      <c r="M138" s="23">
        <v>0</v>
      </c>
      <c r="N138" s="24">
        <v>6300</v>
      </c>
      <c r="O138" s="23">
        <v>0</v>
      </c>
      <c r="P138" s="24">
        <v>0</v>
      </c>
      <c r="Q138" s="23">
        <v>0</v>
      </c>
      <c r="R138" s="24">
        <v>0</v>
      </c>
      <c r="S138" s="23">
        <v>0</v>
      </c>
      <c r="T138" s="8">
        <v>0</v>
      </c>
      <c r="U138" s="8">
        <v>0</v>
      </c>
      <c r="V138" s="27" t="s">
        <v>29</v>
      </c>
      <c r="W138" s="28"/>
      <c r="X138" s="27" t="s">
        <v>29</v>
      </c>
      <c r="Y138" s="28"/>
    </row>
    <row r="139" spans="2:25" ht="13.5" customHeight="1">
      <c r="B139" s="33"/>
      <c r="C139" s="34"/>
      <c r="D139" s="2"/>
      <c r="E139" s="2" t="s">
        <v>34</v>
      </c>
      <c r="F139" s="31" t="s">
        <v>35</v>
      </c>
      <c r="G139" s="32"/>
      <c r="H139" s="27">
        <v>197459</v>
      </c>
      <c r="I139" s="28"/>
      <c r="J139" s="8">
        <v>194511.55</v>
      </c>
      <c r="K139" s="8">
        <v>194511.55</v>
      </c>
      <c r="L139" s="8">
        <v>194511.55</v>
      </c>
      <c r="M139" s="8" t="s">
        <v>29</v>
      </c>
      <c r="N139" s="8">
        <v>194511.55</v>
      </c>
      <c r="O139" s="8" t="s">
        <v>29</v>
      </c>
      <c r="P139" s="8" t="s">
        <v>29</v>
      </c>
      <c r="Q139" s="8" t="s">
        <v>29</v>
      </c>
      <c r="R139" s="8" t="s">
        <v>29</v>
      </c>
      <c r="S139" s="8" t="s">
        <v>29</v>
      </c>
      <c r="T139" s="8" t="s">
        <v>29</v>
      </c>
      <c r="U139" s="8" t="s">
        <v>29</v>
      </c>
      <c r="V139" s="27" t="s">
        <v>29</v>
      </c>
      <c r="W139" s="28"/>
      <c r="X139" s="27" t="s">
        <v>29</v>
      </c>
      <c r="Y139" s="28"/>
    </row>
    <row r="140" spans="2:25" ht="13.5" customHeight="1">
      <c r="B140" s="17"/>
      <c r="C140" s="18"/>
      <c r="D140" s="2"/>
      <c r="E140" s="2" t="s">
        <v>111</v>
      </c>
      <c r="F140" s="31" t="s">
        <v>112</v>
      </c>
      <c r="G140" s="32"/>
      <c r="H140" s="27">
        <v>286</v>
      </c>
      <c r="I140" s="28"/>
      <c r="J140" s="8">
        <v>285.6</v>
      </c>
      <c r="K140" s="8">
        <v>285.6</v>
      </c>
      <c r="L140" s="8">
        <v>285.6</v>
      </c>
      <c r="M140" s="8">
        <v>0</v>
      </c>
      <c r="N140" s="8">
        <v>285.6</v>
      </c>
      <c r="O140" s="8" t="s">
        <v>29</v>
      </c>
      <c r="P140" s="8" t="s">
        <v>29</v>
      </c>
      <c r="Q140" s="8" t="s">
        <v>29</v>
      </c>
      <c r="R140" s="8" t="s">
        <v>29</v>
      </c>
      <c r="S140" s="8" t="s">
        <v>29</v>
      </c>
      <c r="T140" s="8" t="s">
        <v>29</v>
      </c>
      <c r="U140" s="8" t="s">
        <v>29</v>
      </c>
      <c r="V140" s="27" t="s">
        <v>29</v>
      </c>
      <c r="W140" s="28"/>
      <c r="X140" s="27" t="s">
        <v>29</v>
      </c>
      <c r="Y140" s="28"/>
    </row>
    <row r="141" spans="2:25" ht="13.5" customHeight="1">
      <c r="B141" s="33"/>
      <c r="C141" s="34"/>
      <c r="D141" s="2"/>
      <c r="E141" s="2" t="s">
        <v>36</v>
      </c>
      <c r="F141" s="31" t="s">
        <v>37</v>
      </c>
      <c r="G141" s="32"/>
      <c r="H141" s="27">
        <v>602</v>
      </c>
      <c r="I141" s="28"/>
      <c r="J141" s="8">
        <v>512</v>
      </c>
      <c r="K141" s="8">
        <v>512</v>
      </c>
      <c r="L141" s="8">
        <v>512</v>
      </c>
      <c r="M141" s="8" t="s">
        <v>29</v>
      </c>
      <c r="N141" s="8">
        <v>512</v>
      </c>
      <c r="O141" s="8" t="s">
        <v>29</v>
      </c>
      <c r="P141" s="8" t="s">
        <v>29</v>
      </c>
      <c r="Q141" s="8" t="s">
        <v>29</v>
      </c>
      <c r="R141" s="8" t="s">
        <v>29</v>
      </c>
      <c r="S141" s="8" t="s">
        <v>29</v>
      </c>
      <c r="T141" s="8" t="s">
        <v>29</v>
      </c>
      <c r="U141" s="8" t="s">
        <v>29</v>
      </c>
      <c r="V141" s="27" t="s">
        <v>29</v>
      </c>
      <c r="W141" s="28"/>
      <c r="X141" s="27" t="s">
        <v>29</v>
      </c>
      <c r="Y141" s="28"/>
    </row>
    <row r="142" spans="2:25" ht="17.25" customHeight="1">
      <c r="B142" s="33"/>
      <c r="C142" s="34"/>
      <c r="D142" s="2"/>
      <c r="E142" s="2" t="s">
        <v>77</v>
      </c>
      <c r="F142" s="31" t="s">
        <v>78</v>
      </c>
      <c r="G142" s="32"/>
      <c r="H142" s="27">
        <v>580</v>
      </c>
      <c r="I142" s="28"/>
      <c r="J142" s="8">
        <v>580</v>
      </c>
      <c r="K142" s="8">
        <v>580</v>
      </c>
      <c r="L142" s="8">
        <v>580</v>
      </c>
      <c r="M142" s="8" t="s">
        <v>29</v>
      </c>
      <c r="N142" s="8">
        <v>580</v>
      </c>
      <c r="O142" s="8" t="s">
        <v>29</v>
      </c>
      <c r="P142" s="8" t="s">
        <v>29</v>
      </c>
      <c r="Q142" s="8" t="s">
        <v>29</v>
      </c>
      <c r="R142" s="8" t="s">
        <v>29</v>
      </c>
      <c r="S142" s="8" t="s">
        <v>29</v>
      </c>
      <c r="T142" s="8" t="s">
        <v>29</v>
      </c>
      <c r="U142" s="8" t="s">
        <v>29</v>
      </c>
      <c r="V142" s="27" t="s">
        <v>29</v>
      </c>
      <c r="W142" s="28"/>
      <c r="X142" s="27" t="s">
        <v>29</v>
      </c>
      <c r="Y142" s="28"/>
    </row>
    <row r="143" spans="2:25" ht="14.25" customHeight="1">
      <c r="B143" s="33"/>
      <c r="C143" s="34"/>
      <c r="D143" s="2"/>
      <c r="E143" s="2" t="s">
        <v>38</v>
      </c>
      <c r="F143" s="31" t="s">
        <v>39</v>
      </c>
      <c r="G143" s="32"/>
      <c r="H143" s="27">
        <v>52518</v>
      </c>
      <c r="I143" s="28"/>
      <c r="J143" s="8">
        <v>52424.51</v>
      </c>
      <c r="K143" s="8">
        <v>0</v>
      </c>
      <c r="L143" s="8">
        <v>0</v>
      </c>
      <c r="M143" s="8" t="s">
        <v>29</v>
      </c>
      <c r="N143" s="8">
        <v>0</v>
      </c>
      <c r="O143" s="8" t="s">
        <v>29</v>
      </c>
      <c r="P143" s="8" t="s">
        <v>29</v>
      </c>
      <c r="Q143" s="8" t="s">
        <v>29</v>
      </c>
      <c r="R143" s="8" t="s">
        <v>29</v>
      </c>
      <c r="S143" s="8" t="s">
        <v>29</v>
      </c>
      <c r="T143" s="8">
        <v>52424.51</v>
      </c>
      <c r="U143" s="8">
        <v>52424.51</v>
      </c>
      <c r="V143" s="27" t="s">
        <v>29</v>
      </c>
      <c r="W143" s="28"/>
      <c r="X143" s="27" t="s">
        <v>29</v>
      </c>
      <c r="Y143" s="28"/>
    </row>
    <row r="144" spans="2:25" ht="17.25" customHeight="1">
      <c r="B144" s="17"/>
      <c r="C144" s="18"/>
      <c r="D144" s="2"/>
      <c r="E144" s="2" t="s">
        <v>79</v>
      </c>
      <c r="F144" s="31" t="s">
        <v>80</v>
      </c>
      <c r="G144" s="32"/>
      <c r="H144" s="27">
        <v>45655</v>
      </c>
      <c r="I144" s="28"/>
      <c r="J144" s="8">
        <v>45654.81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45654.81</v>
      </c>
      <c r="U144" s="8">
        <v>45654.81</v>
      </c>
      <c r="V144" s="19"/>
      <c r="W144" s="20">
        <v>0</v>
      </c>
      <c r="X144" s="27">
        <v>0</v>
      </c>
      <c r="Y144" s="28"/>
    </row>
    <row r="145" spans="2:25" ht="34.5" customHeight="1">
      <c r="B145" s="17"/>
      <c r="C145" s="18"/>
      <c r="D145" s="2"/>
      <c r="E145" s="2" t="s">
        <v>306</v>
      </c>
      <c r="F145" s="31" t="s">
        <v>307</v>
      </c>
      <c r="G145" s="32"/>
      <c r="H145" s="27">
        <v>32000</v>
      </c>
      <c r="I145" s="28"/>
      <c r="J145" s="8">
        <v>31974.77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31974.77</v>
      </c>
      <c r="U145" s="8">
        <v>31974.77</v>
      </c>
      <c r="V145" s="19"/>
      <c r="W145" s="20">
        <v>0</v>
      </c>
      <c r="X145" s="27">
        <v>0</v>
      </c>
      <c r="Y145" s="28"/>
    </row>
    <row r="146" spans="2:25" ht="17.25" customHeight="1">
      <c r="B146" s="44" t="s">
        <v>132</v>
      </c>
      <c r="C146" s="45"/>
      <c r="D146" s="1"/>
      <c r="E146" s="1"/>
      <c r="F146" s="29" t="s">
        <v>133</v>
      </c>
      <c r="G146" s="30"/>
      <c r="H146" s="25">
        <f>H147+H152</f>
        <v>30745</v>
      </c>
      <c r="I146" s="26"/>
      <c r="J146" s="7">
        <f>J147+J152</f>
        <v>30745</v>
      </c>
      <c r="K146" s="7">
        <f aca="true" t="shared" si="21" ref="K146:T146">K147+K152</f>
        <v>30745</v>
      </c>
      <c r="L146" s="7">
        <f t="shared" si="21"/>
        <v>16585</v>
      </c>
      <c r="M146" s="7">
        <f t="shared" si="21"/>
        <v>9046</v>
      </c>
      <c r="N146" s="7">
        <f t="shared" si="21"/>
        <v>7539</v>
      </c>
      <c r="O146" s="7">
        <f t="shared" si="21"/>
        <v>0</v>
      </c>
      <c r="P146" s="7">
        <f t="shared" si="21"/>
        <v>14160</v>
      </c>
      <c r="Q146" s="7">
        <f t="shared" si="21"/>
        <v>0</v>
      </c>
      <c r="R146" s="7">
        <f t="shared" si="21"/>
        <v>0</v>
      </c>
      <c r="S146" s="7">
        <f t="shared" si="21"/>
        <v>0</v>
      </c>
      <c r="T146" s="7">
        <f t="shared" si="21"/>
        <v>0</v>
      </c>
      <c r="U146" s="7">
        <f>U147+U152</f>
        <v>0</v>
      </c>
      <c r="V146" s="25">
        <f>V147+V152</f>
        <v>0</v>
      </c>
      <c r="W146" s="26"/>
      <c r="X146" s="25">
        <f>X147+X152</f>
        <v>0</v>
      </c>
      <c r="Y146" s="26"/>
    </row>
    <row r="147" spans="2:25" ht="17.25" customHeight="1">
      <c r="B147" s="44"/>
      <c r="C147" s="45"/>
      <c r="D147" s="1" t="s">
        <v>134</v>
      </c>
      <c r="E147" s="1"/>
      <c r="F147" s="29" t="s">
        <v>135</v>
      </c>
      <c r="G147" s="30"/>
      <c r="H147" s="25">
        <f>SUM(H148:H151)</f>
        <v>1977</v>
      </c>
      <c r="I147" s="26"/>
      <c r="J147" s="7">
        <f aca="true" t="shared" si="22" ref="J147:V147">SUM(J148:J151)</f>
        <v>1977</v>
      </c>
      <c r="K147" s="7">
        <f t="shared" si="22"/>
        <v>1977</v>
      </c>
      <c r="L147" s="7">
        <f t="shared" si="22"/>
        <v>1977</v>
      </c>
      <c r="M147" s="7">
        <f t="shared" si="22"/>
        <v>1477</v>
      </c>
      <c r="N147" s="7">
        <f t="shared" si="22"/>
        <v>500</v>
      </c>
      <c r="O147" s="7">
        <f t="shared" si="22"/>
        <v>0</v>
      </c>
      <c r="P147" s="7">
        <f t="shared" si="22"/>
        <v>0</v>
      </c>
      <c r="Q147" s="7">
        <f t="shared" si="22"/>
        <v>0</v>
      </c>
      <c r="R147" s="7">
        <f t="shared" si="22"/>
        <v>0</v>
      </c>
      <c r="S147" s="7">
        <f t="shared" si="22"/>
        <v>0</v>
      </c>
      <c r="T147" s="7">
        <f t="shared" si="22"/>
        <v>0</v>
      </c>
      <c r="U147" s="7">
        <f t="shared" si="22"/>
        <v>0</v>
      </c>
      <c r="V147" s="25">
        <f t="shared" si="22"/>
        <v>0</v>
      </c>
      <c r="W147" s="26"/>
      <c r="X147" s="25">
        <f>SUM(X148:X151)</f>
        <v>0</v>
      </c>
      <c r="Y147" s="26"/>
    </row>
    <row r="148" spans="2:25" ht="13.5" customHeight="1">
      <c r="B148" s="33"/>
      <c r="C148" s="34"/>
      <c r="D148" s="2"/>
      <c r="E148" s="2" t="s">
        <v>51</v>
      </c>
      <c r="F148" s="31" t="s">
        <v>52</v>
      </c>
      <c r="G148" s="32"/>
      <c r="H148" s="27">
        <v>228</v>
      </c>
      <c r="I148" s="28"/>
      <c r="J148" s="8">
        <v>228</v>
      </c>
      <c r="K148" s="8">
        <v>228</v>
      </c>
      <c r="L148" s="8">
        <v>228</v>
      </c>
      <c r="M148" s="8">
        <v>228</v>
      </c>
      <c r="N148" s="8" t="s">
        <v>29</v>
      </c>
      <c r="O148" s="8" t="s">
        <v>29</v>
      </c>
      <c r="P148" s="8" t="s">
        <v>29</v>
      </c>
      <c r="Q148" s="8" t="s">
        <v>29</v>
      </c>
      <c r="R148" s="8" t="s">
        <v>29</v>
      </c>
      <c r="S148" s="8" t="s">
        <v>29</v>
      </c>
      <c r="T148" s="8" t="s">
        <v>29</v>
      </c>
      <c r="U148" s="8" t="s">
        <v>29</v>
      </c>
      <c r="V148" s="27" t="s">
        <v>29</v>
      </c>
      <c r="W148" s="28"/>
      <c r="X148" s="27" t="s">
        <v>29</v>
      </c>
      <c r="Y148" s="28"/>
    </row>
    <row r="149" spans="2:25" ht="13.5" customHeight="1">
      <c r="B149" s="33"/>
      <c r="C149" s="34"/>
      <c r="D149" s="2"/>
      <c r="E149" s="2" t="s">
        <v>53</v>
      </c>
      <c r="F149" s="31" t="s">
        <v>54</v>
      </c>
      <c r="G149" s="32"/>
      <c r="H149" s="27">
        <v>30</v>
      </c>
      <c r="I149" s="28"/>
      <c r="J149" s="8">
        <v>30</v>
      </c>
      <c r="K149" s="8">
        <v>30</v>
      </c>
      <c r="L149" s="8">
        <v>30</v>
      </c>
      <c r="M149" s="8">
        <v>30</v>
      </c>
      <c r="N149" s="8" t="s">
        <v>29</v>
      </c>
      <c r="O149" s="8" t="s">
        <v>29</v>
      </c>
      <c r="P149" s="8" t="s">
        <v>29</v>
      </c>
      <c r="Q149" s="8" t="s">
        <v>29</v>
      </c>
      <c r="R149" s="8" t="s">
        <v>29</v>
      </c>
      <c r="S149" s="8" t="s">
        <v>29</v>
      </c>
      <c r="T149" s="8" t="s">
        <v>29</v>
      </c>
      <c r="U149" s="8" t="s">
        <v>29</v>
      </c>
      <c r="V149" s="27" t="s">
        <v>29</v>
      </c>
      <c r="W149" s="28"/>
      <c r="X149" s="27" t="s">
        <v>29</v>
      </c>
      <c r="Y149" s="28"/>
    </row>
    <row r="150" spans="2:25" ht="13.5" customHeight="1">
      <c r="B150" s="33"/>
      <c r="C150" s="34"/>
      <c r="D150" s="2"/>
      <c r="E150" s="2" t="s">
        <v>86</v>
      </c>
      <c r="F150" s="31" t="s">
        <v>87</v>
      </c>
      <c r="G150" s="32"/>
      <c r="H150" s="27">
        <v>1219</v>
      </c>
      <c r="I150" s="28"/>
      <c r="J150" s="8">
        <v>1219</v>
      </c>
      <c r="K150" s="8">
        <v>1219</v>
      </c>
      <c r="L150" s="8">
        <v>1219</v>
      </c>
      <c r="M150" s="8">
        <v>1219</v>
      </c>
      <c r="N150" s="8">
        <v>0</v>
      </c>
      <c r="O150" s="8" t="s">
        <v>29</v>
      </c>
      <c r="P150" s="8" t="s">
        <v>29</v>
      </c>
      <c r="Q150" s="8" t="s">
        <v>29</v>
      </c>
      <c r="R150" s="8" t="s">
        <v>29</v>
      </c>
      <c r="S150" s="8" t="s">
        <v>29</v>
      </c>
      <c r="T150" s="8" t="s">
        <v>29</v>
      </c>
      <c r="U150" s="8" t="s">
        <v>29</v>
      </c>
      <c r="V150" s="27" t="s">
        <v>29</v>
      </c>
      <c r="W150" s="28"/>
      <c r="X150" s="27" t="s">
        <v>29</v>
      </c>
      <c r="Y150" s="28"/>
    </row>
    <row r="151" spans="2:25" ht="13.5" customHeight="1">
      <c r="B151" s="33"/>
      <c r="C151" s="34"/>
      <c r="D151" s="2"/>
      <c r="E151" s="2" t="s">
        <v>32</v>
      </c>
      <c r="F151" s="31" t="s">
        <v>33</v>
      </c>
      <c r="G151" s="32"/>
      <c r="H151" s="27">
        <v>500</v>
      </c>
      <c r="I151" s="28"/>
      <c r="J151" s="8">
        <v>500</v>
      </c>
      <c r="K151" s="8">
        <v>500</v>
      </c>
      <c r="L151" s="8">
        <v>500</v>
      </c>
      <c r="M151" s="8" t="s">
        <v>29</v>
      </c>
      <c r="N151" s="8">
        <v>500</v>
      </c>
      <c r="O151" s="8" t="s">
        <v>29</v>
      </c>
      <c r="P151" s="8" t="s">
        <v>29</v>
      </c>
      <c r="Q151" s="8" t="s">
        <v>29</v>
      </c>
      <c r="R151" s="8" t="s">
        <v>29</v>
      </c>
      <c r="S151" s="8" t="s">
        <v>29</v>
      </c>
      <c r="T151" s="8" t="s">
        <v>29</v>
      </c>
      <c r="U151" s="8" t="s">
        <v>29</v>
      </c>
      <c r="V151" s="27" t="s">
        <v>29</v>
      </c>
      <c r="W151" s="28"/>
      <c r="X151" s="27" t="s">
        <v>29</v>
      </c>
      <c r="Y151" s="28"/>
    </row>
    <row r="152" spans="2:25" ht="13.5" customHeight="1">
      <c r="B152" s="44"/>
      <c r="C152" s="45"/>
      <c r="D152" s="1" t="s">
        <v>308</v>
      </c>
      <c r="E152" s="1"/>
      <c r="F152" s="29" t="s">
        <v>309</v>
      </c>
      <c r="G152" s="30"/>
      <c r="H152" s="25">
        <f>SUM(H153:H157)</f>
        <v>28768</v>
      </c>
      <c r="I152" s="26"/>
      <c r="J152" s="7">
        <f aca="true" t="shared" si="23" ref="J152:V152">SUM(J153:J157)</f>
        <v>28768</v>
      </c>
      <c r="K152" s="7">
        <f t="shared" si="23"/>
        <v>28768</v>
      </c>
      <c r="L152" s="7">
        <f t="shared" si="23"/>
        <v>14608.000000000002</v>
      </c>
      <c r="M152" s="7">
        <f t="shared" si="23"/>
        <v>7569</v>
      </c>
      <c r="N152" s="7">
        <f t="shared" si="23"/>
        <v>7039</v>
      </c>
      <c r="O152" s="7">
        <f t="shared" si="23"/>
        <v>0</v>
      </c>
      <c r="P152" s="7">
        <f t="shared" si="23"/>
        <v>14160</v>
      </c>
      <c r="Q152" s="7">
        <f t="shared" si="23"/>
        <v>0</v>
      </c>
      <c r="R152" s="7">
        <f t="shared" si="23"/>
        <v>0</v>
      </c>
      <c r="S152" s="7">
        <f t="shared" si="23"/>
        <v>0</v>
      </c>
      <c r="T152" s="7">
        <f t="shared" si="23"/>
        <v>0</v>
      </c>
      <c r="U152" s="7">
        <f t="shared" si="23"/>
        <v>0</v>
      </c>
      <c r="V152" s="25">
        <f t="shared" si="23"/>
        <v>0</v>
      </c>
      <c r="W152" s="26"/>
      <c r="X152" s="25">
        <f>SUM(X153:X157)</f>
        <v>0</v>
      </c>
      <c r="Y152" s="26"/>
    </row>
    <row r="153" spans="2:25" ht="13.5" customHeight="1">
      <c r="B153" s="33"/>
      <c r="C153" s="34"/>
      <c r="D153" s="2"/>
      <c r="E153" s="2" t="s">
        <v>109</v>
      </c>
      <c r="F153" s="31" t="s">
        <v>110</v>
      </c>
      <c r="G153" s="32"/>
      <c r="H153" s="27">
        <v>14160</v>
      </c>
      <c r="I153" s="28"/>
      <c r="J153" s="8">
        <v>14160</v>
      </c>
      <c r="K153" s="8">
        <v>14160</v>
      </c>
      <c r="L153" s="8">
        <v>0</v>
      </c>
      <c r="M153" s="8" t="s">
        <v>29</v>
      </c>
      <c r="N153" s="8" t="s">
        <v>29</v>
      </c>
      <c r="O153" s="8" t="s">
        <v>29</v>
      </c>
      <c r="P153" s="8">
        <v>14160</v>
      </c>
      <c r="Q153" s="8" t="s">
        <v>29</v>
      </c>
      <c r="R153" s="8" t="s">
        <v>29</v>
      </c>
      <c r="S153" s="8" t="s">
        <v>29</v>
      </c>
      <c r="T153" s="8" t="s">
        <v>29</v>
      </c>
      <c r="U153" s="8" t="s">
        <v>29</v>
      </c>
      <c r="V153" s="27" t="s">
        <v>29</v>
      </c>
      <c r="W153" s="28"/>
      <c r="X153" s="27" t="s">
        <v>29</v>
      </c>
      <c r="Y153" s="28"/>
    </row>
    <row r="154" spans="2:25" ht="13.5" customHeight="1">
      <c r="B154" s="33"/>
      <c r="C154" s="34"/>
      <c r="D154" s="2"/>
      <c r="E154" s="2" t="s">
        <v>86</v>
      </c>
      <c r="F154" s="31" t="s">
        <v>87</v>
      </c>
      <c r="G154" s="32"/>
      <c r="H154" s="27">
        <v>7569</v>
      </c>
      <c r="I154" s="28"/>
      <c r="J154" s="8">
        <v>7569</v>
      </c>
      <c r="K154" s="8">
        <v>7569</v>
      </c>
      <c r="L154" s="8">
        <v>7569</v>
      </c>
      <c r="M154" s="8">
        <v>7569</v>
      </c>
      <c r="N154" s="8" t="s">
        <v>29</v>
      </c>
      <c r="O154" s="8" t="s">
        <v>29</v>
      </c>
      <c r="P154" s="8" t="s">
        <v>29</v>
      </c>
      <c r="Q154" s="8" t="s">
        <v>29</v>
      </c>
      <c r="R154" s="8" t="s">
        <v>29</v>
      </c>
      <c r="S154" s="8" t="s">
        <v>29</v>
      </c>
      <c r="T154" s="8" t="s">
        <v>29</v>
      </c>
      <c r="U154" s="8" t="s">
        <v>29</v>
      </c>
      <c r="V154" s="27" t="s">
        <v>29</v>
      </c>
      <c r="W154" s="28"/>
      <c r="X154" s="27" t="s">
        <v>29</v>
      </c>
      <c r="Y154" s="28"/>
    </row>
    <row r="155" spans="2:25" ht="13.5" customHeight="1">
      <c r="B155" s="33"/>
      <c r="C155" s="34"/>
      <c r="D155" s="2"/>
      <c r="E155" s="2" t="s">
        <v>32</v>
      </c>
      <c r="F155" s="31" t="s">
        <v>33</v>
      </c>
      <c r="G155" s="32"/>
      <c r="H155" s="27">
        <v>5811</v>
      </c>
      <c r="I155" s="28"/>
      <c r="J155" s="8">
        <v>5811.22</v>
      </c>
      <c r="K155" s="8">
        <v>5811.22</v>
      </c>
      <c r="L155" s="8">
        <v>5811.22</v>
      </c>
      <c r="M155" s="8" t="s">
        <v>29</v>
      </c>
      <c r="N155" s="8">
        <v>5811.22</v>
      </c>
      <c r="O155" s="8" t="s">
        <v>29</v>
      </c>
      <c r="P155" s="8" t="s">
        <v>29</v>
      </c>
      <c r="Q155" s="8" t="s">
        <v>29</v>
      </c>
      <c r="R155" s="8" t="s">
        <v>29</v>
      </c>
      <c r="S155" s="8" t="s">
        <v>29</v>
      </c>
      <c r="T155" s="8" t="s">
        <v>29</v>
      </c>
      <c r="U155" s="8" t="s">
        <v>29</v>
      </c>
      <c r="V155" s="27" t="s">
        <v>29</v>
      </c>
      <c r="W155" s="28"/>
      <c r="X155" s="27" t="s">
        <v>29</v>
      </c>
      <c r="Y155" s="28"/>
    </row>
    <row r="156" spans="2:25" ht="13.5" customHeight="1">
      <c r="B156" s="33"/>
      <c r="C156" s="34"/>
      <c r="D156" s="2"/>
      <c r="E156" s="2" t="s">
        <v>34</v>
      </c>
      <c r="F156" s="31" t="s">
        <v>35</v>
      </c>
      <c r="G156" s="32"/>
      <c r="H156" s="27">
        <v>60</v>
      </c>
      <c r="I156" s="28"/>
      <c r="J156" s="8">
        <v>60</v>
      </c>
      <c r="K156" s="8">
        <v>60</v>
      </c>
      <c r="L156" s="8">
        <v>60</v>
      </c>
      <c r="M156" s="8" t="s">
        <v>29</v>
      </c>
      <c r="N156" s="8">
        <v>60</v>
      </c>
      <c r="O156" s="8" t="s">
        <v>29</v>
      </c>
      <c r="P156" s="8" t="s">
        <v>29</v>
      </c>
      <c r="Q156" s="8" t="s">
        <v>29</v>
      </c>
      <c r="R156" s="8" t="s">
        <v>29</v>
      </c>
      <c r="S156" s="8" t="s">
        <v>29</v>
      </c>
      <c r="T156" s="8" t="s">
        <v>29</v>
      </c>
      <c r="U156" s="8" t="s">
        <v>29</v>
      </c>
      <c r="V156" s="27" t="s">
        <v>29</v>
      </c>
      <c r="W156" s="28"/>
      <c r="X156" s="27" t="s">
        <v>29</v>
      </c>
      <c r="Y156" s="28"/>
    </row>
    <row r="157" spans="2:25" ht="13.5" customHeight="1">
      <c r="B157" s="33"/>
      <c r="C157" s="34"/>
      <c r="D157" s="2"/>
      <c r="E157" s="2" t="s">
        <v>111</v>
      </c>
      <c r="F157" s="31" t="s">
        <v>112</v>
      </c>
      <c r="G157" s="32"/>
      <c r="H157" s="27">
        <v>1168</v>
      </c>
      <c r="I157" s="28"/>
      <c r="J157" s="8">
        <v>1167.78</v>
      </c>
      <c r="K157" s="8">
        <v>1167.78</v>
      </c>
      <c r="L157" s="8">
        <v>1167.78</v>
      </c>
      <c r="M157" s="8" t="s">
        <v>29</v>
      </c>
      <c r="N157" s="8">
        <v>1167.78</v>
      </c>
      <c r="O157" s="8" t="s">
        <v>29</v>
      </c>
      <c r="P157" s="8" t="s">
        <v>29</v>
      </c>
      <c r="Q157" s="8" t="s">
        <v>29</v>
      </c>
      <c r="R157" s="8" t="s">
        <v>29</v>
      </c>
      <c r="S157" s="8" t="s">
        <v>29</v>
      </c>
      <c r="T157" s="8" t="s">
        <v>29</v>
      </c>
      <c r="U157" s="8" t="s">
        <v>29</v>
      </c>
      <c r="V157" s="27" t="s">
        <v>29</v>
      </c>
      <c r="W157" s="28"/>
      <c r="X157" s="27" t="s">
        <v>29</v>
      </c>
      <c r="Y157" s="28"/>
    </row>
    <row r="158" spans="2:25" ht="13.5" customHeight="1">
      <c r="B158" s="44" t="s">
        <v>136</v>
      </c>
      <c r="C158" s="45"/>
      <c r="D158" s="1"/>
      <c r="E158" s="1"/>
      <c r="F158" s="29" t="s">
        <v>137</v>
      </c>
      <c r="G158" s="30"/>
      <c r="H158" s="25">
        <f>H159</f>
        <v>450</v>
      </c>
      <c r="I158" s="26"/>
      <c r="J158" s="7">
        <f>J159</f>
        <v>449.99</v>
      </c>
      <c r="K158" s="7">
        <f aca="true" t="shared" si="24" ref="K158:X158">K159</f>
        <v>449.99</v>
      </c>
      <c r="L158" s="7">
        <f t="shared" si="24"/>
        <v>449.99</v>
      </c>
      <c r="M158" s="7" t="str">
        <f t="shared" si="24"/>
        <v>0,00</v>
      </c>
      <c r="N158" s="7">
        <f t="shared" si="24"/>
        <v>449.99</v>
      </c>
      <c r="O158" s="7" t="str">
        <f t="shared" si="24"/>
        <v>0,00</v>
      </c>
      <c r="P158" s="7" t="str">
        <f t="shared" si="24"/>
        <v>0,00</v>
      </c>
      <c r="Q158" s="7" t="str">
        <f t="shared" si="24"/>
        <v>0,00</v>
      </c>
      <c r="R158" s="7" t="str">
        <f t="shared" si="24"/>
        <v>0,00</v>
      </c>
      <c r="S158" s="7" t="str">
        <f t="shared" si="24"/>
        <v>0,00</v>
      </c>
      <c r="T158" s="7" t="str">
        <f t="shared" si="24"/>
        <v>0,00</v>
      </c>
      <c r="U158" s="7" t="str">
        <f t="shared" si="24"/>
        <v>0,00</v>
      </c>
      <c r="V158" s="25" t="str">
        <f t="shared" si="24"/>
        <v>0,00</v>
      </c>
      <c r="W158" s="26"/>
      <c r="X158" s="25" t="str">
        <f t="shared" si="24"/>
        <v>0,00</v>
      </c>
      <c r="Y158" s="26"/>
    </row>
    <row r="159" spans="2:25" ht="13.5" customHeight="1">
      <c r="B159" s="44"/>
      <c r="C159" s="45"/>
      <c r="D159" s="1" t="s">
        <v>138</v>
      </c>
      <c r="E159" s="1"/>
      <c r="F159" s="29" t="s">
        <v>139</v>
      </c>
      <c r="G159" s="30"/>
      <c r="H159" s="25">
        <f>H160</f>
        <v>450</v>
      </c>
      <c r="I159" s="26"/>
      <c r="J159" s="7">
        <f>J160</f>
        <v>449.99</v>
      </c>
      <c r="K159" s="7">
        <f aca="true" t="shared" si="25" ref="K159:U159">K160</f>
        <v>449.99</v>
      </c>
      <c r="L159" s="7">
        <f t="shared" si="25"/>
        <v>449.99</v>
      </c>
      <c r="M159" s="7" t="str">
        <f t="shared" si="25"/>
        <v>0,00</v>
      </c>
      <c r="N159" s="7">
        <f t="shared" si="25"/>
        <v>449.99</v>
      </c>
      <c r="O159" s="7" t="str">
        <f t="shared" si="25"/>
        <v>0,00</v>
      </c>
      <c r="P159" s="7" t="str">
        <f t="shared" si="25"/>
        <v>0,00</v>
      </c>
      <c r="Q159" s="7" t="str">
        <f t="shared" si="25"/>
        <v>0,00</v>
      </c>
      <c r="R159" s="7" t="str">
        <f t="shared" si="25"/>
        <v>0,00</v>
      </c>
      <c r="S159" s="7" t="str">
        <f t="shared" si="25"/>
        <v>0,00</v>
      </c>
      <c r="T159" s="7" t="str">
        <f t="shared" si="25"/>
        <v>0,00</v>
      </c>
      <c r="U159" s="7" t="str">
        <f t="shared" si="25"/>
        <v>0,00</v>
      </c>
      <c r="V159" s="25" t="str">
        <f>V160</f>
        <v>0,00</v>
      </c>
      <c r="W159" s="26"/>
      <c r="X159" s="25" t="str">
        <f>X160</f>
        <v>0,00</v>
      </c>
      <c r="Y159" s="26"/>
    </row>
    <row r="160" spans="2:25" ht="13.5" customHeight="1">
      <c r="B160" s="33"/>
      <c r="C160" s="34"/>
      <c r="D160" s="2"/>
      <c r="E160" s="2" t="s">
        <v>32</v>
      </c>
      <c r="F160" s="31" t="s">
        <v>33</v>
      </c>
      <c r="G160" s="32"/>
      <c r="H160" s="27">
        <v>450</v>
      </c>
      <c r="I160" s="28"/>
      <c r="J160" s="8">
        <v>449.99</v>
      </c>
      <c r="K160" s="8">
        <v>449.99</v>
      </c>
      <c r="L160" s="8">
        <v>449.99</v>
      </c>
      <c r="M160" s="8" t="s">
        <v>29</v>
      </c>
      <c r="N160" s="8">
        <v>449.99</v>
      </c>
      <c r="O160" s="8" t="s">
        <v>29</v>
      </c>
      <c r="P160" s="8" t="s">
        <v>29</v>
      </c>
      <c r="Q160" s="8" t="s">
        <v>29</v>
      </c>
      <c r="R160" s="8" t="s">
        <v>29</v>
      </c>
      <c r="S160" s="8" t="s">
        <v>29</v>
      </c>
      <c r="T160" s="8" t="s">
        <v>29</v>
      </c>
      <c r="U160" s="8" t="s">
        <v>29</v>
      </c>
      <c r="V160" s="27" t="s">
        <v>29</v>
      </c>
      <c r="W160" s="28"/>
      <c r="X160" s="27" t="s">
        <v>29</v>
      </c>
      <c r="Y160" s="28"/>
    </row>
    <row r="161" spans="2:25" ht="17.25" customHeight="1">
      <c r="B161" s="44" t="s">
        <v>140</v>
      </c>
      <c r="C161" s="45"/>
      <c r="D161" s="1"/>
      <c r="E161" s="1"/>
      <c r="F161" s="29" t="s">
        <v>141</v>
      </c>
      <c r="G161" s="30"/>
      <c r="H161" s="25">
        <f>H166+H185+H162+H164</f>
        <v>1235542</v>
      </c>
      <c r="I161" s="26"/>
      <c r="J161" s="7">
        <f aca="true" t="shared" si="26" ref="J161:V161">J166+J185+J162+J164</f>
        <v>1200163.2400000002</v>
      </c>
      <c r="K161" s="7">
        <f t="shared" si="26"/>
        <v>1098875.1</v>
      </c>
      <c r="L161" s="7">
        <f t="shared" si="26"/>
        <v>984261.1500000003</v>
      </c>
      <c r="M161" s="7">
        <f t="shared" si="26"/>
        <v>391753.27</v>
      </c>
      <c r="N161" s="7">
        <f t="shared" si="26"/>
        <v>592507.8799999999</v>
      </c>
      <c r="O161" s="7">
        <f t="shared" si="26"/>
        <v>0</v>
      </c>
      <c r="P161" s="7">
        <f t="shared" si="26"/>
        <v>114613.95</v>
      </c>
      <c r="Q161" s="7">
        <f t="shared" si="26"/>
        <v>0</v>
      </c>
      <c r="R161" s="7">
        <f t="shared" si="26"/>
        <v>0</v>
      </c>
      <c r="S161" s="7">
        <f t="shared" si="26"/>
        <v>0</v>
      </c>
      <c r="T161" s="7">
        <f t="shared" si="26"/>
        <v>101288.14</v>
      </c>
      <c r="U161" s="7">
        <f t="shared" si="26"/>
        <v>101288.14</v>
      </c>
      <c r="V161" s="25">
        <f t="shared" si="26"/>
        <v>0</v>
      </c>
      <c r="W161" s="26"/>
      <c r="X161" s="25">
        <f>X166+X185+X162+X164</f>
        <v>0</v>
      </c>
      <c r="Y161" s="26"/>
    </row>
    <row r="162" spans="2:25" ht="15" customHeight="1">
      <c r="B162" s="14"/>
      <c r="C162" s="15"/>
      <c r="D162" s="1" t="s">
        <v>274</v>
      </c>
      <c r="E162" s="1"/>
      <c r="F162" s="29" t="s">
        <v>276</v>
      </c>
      <c r="G162" s="30"/>
      <c r="H162" s="25">
        <f>H163</f>
        <v>4700</v>
      </c>
      <c r="I162" s="26"/>
      <c r="J162" s="7">
        <f>J163</f>
        <v>4700</v>
      </c>
      <c r="K162" s="7">
        <f aca="true" t="shared" si="27" ref="K162:U162">K163</f>
        <v>4700</v>
      </c>
      <c r="L162" s="7">
        <f t="shared" si="27"/>
        <v>4700</v>
      </c>
      <c r="M162" s="7">
        <f t="shared" si="27"/>
        <v>0</v>
      </c>
      <c r="N162" s="7">
        <f t="shared" si="27"/>
        <v>4700</v>
      </c>
      <c r="O162" s="7">
        <f t="shared" si="27"/>
        <v>0</v>
      </c>
      <c r="P162" s="7">
        <f t="shared" si="27"/>
        <v>0</v>
      </c>
      <c r="Q162" s="7">
        <f t="shared" si="27"/>
        <v>0</v>
      </c>
      <c r="R162" s="7">
        <f t="shared" si="27"/>
        <v>0</v>
      </c>
      <c r="S162" s="7">
        <f t="shared" si="27"/>
        <v>0</v>
      </c>
      <c r="T162" s="7">
        <f t="shared" si="27"/>
        <v>0</v>
      </c>
      <c r="U162" s="7">
        <f t="shared" si="27"/>
        <v>0</v>
      </c>
      <c r="V162" s="25">
        <f>V163</f>
        <v>0</v>
      </c>
      <c r="W162" s="26"/>
      <c r="X162" s="25">
        <f>X163</f>
        <v>0</v>
      </c>
      <c r="Y162" s="26"/>
    </row>
    <row r="163" spans="2:25" ht="13.5" customHeight="1">
      <c r="B163" s="14"/>
      <c r="C163" s="15"/>
      <c r="D163" s="1"/>
      <c r="E163" s="1" t="s">
        <v>275</v>
      </c>
      <c r="F163" s="29" t="s">
        <v>277</v>
      </c>
      <c r="G163" s="30"/>
      <c r="H163" s="25">
        <v>4700</v>
      </c>
      <c r="I163" s="26"/>
      <c r="J163" s="7">
        <v>4700</v>
      </c>
      <c r="K163" s="7">
        <v>4700</v>
      </c>
      <c r="L163" s="7">
        <v>4700</v>
      </c>
      <c r="M163" s="7">
        <v>0</v>
      </c>
      <c r="N163" s="7">
        <v>4700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25">
        <f>V164</f>
        <v>0</v>
      </c>
      <c r="W163" s="26"/>
      <c r="X163" s="25">
        <f>X164</f>
        <v>0</v>
      </c>
      <c r="Y163" s="26"/>
    </row>
    <row r="164" spans="2:25" ht="15.75" customHeight="1">
      <c r="B164" s="14"/>
      <c r="C164" s="15"/>
      <c r="D164" s="1" t="s">
        <v>278</v>
      </c>
      <c r="E164" s="1"/>
      <c r="F164" s="29" t="s">
        <v>279</v>
      </c>
      <c r="G164" s="30"/>
      <c r="H164" s="25">
        <f>H165</f>
        <v>10000</v>
      </c>
      <c r="I164" s="26"/>
      <c r="J164" s="7">
        <f>J165</f>
        <v>10000</v>
      </c>
      <c r="K164" s="7">
        <f aca="true" t="shared" si="28" ref="K164:U164">K165</f>
        <v>0</v>
      </c>
      <c r="L164" s="7">
        <f t="shared" si="28"/>
        <v>0</v>
      </c>
      <c r="M164" s="7">
        <f t="shared" si="28"/>
        <v>0</v>
      </c>
      <c r="N164" s="7">
        <f t="shared" si="28"/>
        <v>0</v>
      </c>
      <c r="O164" s="7">
        <f t="shared" si="28"/>
        <v>0</v>
      </c>
      <c r="P164" s="7">
        <f t="shared" si="28"/>
        <v>0</v>
      </c>
      <c r="Q164" s="7">
        <f t="shared" si="28"/>
        <v>0</v>
      </c>
      <c r="R164" s="7">
        <f t="shared" si="28"/>
        <v>0</v>
      </c>
      <c r="S164" s="7">
        <f t="shared" si="28"/>
        <v>0</v>
      </c>
      <c r="T164" s="7">
        <f t="shared" si="28"/>
        <v>10000</v>
      </c>
      <c r="U164" s="7">
        <f t="shared" si="28"/>
        <v>10000</v>
      </c>
      <c r="V164" s="25">
        <f>V165</f>
        <v>0</v>
      </c>
      <c r="W164" s="26"/>
      <c r="X164" s="25">
        <f>X165</f>
        <v>0</v>
      </c>
      <c r="Y164" s="26"/>
    </row>
    <row r="165" spans="2:25" ht="29.25" customHeight="1">
      <c r="B165" s="14"/>
      <c r="C165" s="15"/>
      <c r="D165" s="1"/>
      <c r="E165" s="1" t="s">
        <v>310</v>
      </c>
      <c r="F165" s="29" t="s">
        <v>311</v>
      </c>
      <c r="G165" s="30"/>
      <c r="H165" s="25">
        <v>10000</v>
      </c>
      <c r="I165" s="26"/>
      <c r="J165" s="7">
        <v>10000</v>
      </c>
      <c r="K165" s="7">
        <v>0</v>
      </c>
      <c r="L165" s="7">
        <v>0</v>
      </c>
      <c r="M165" s="7">
        <v>0</v>
      </c>
      <c r="N165" s="7">
        <v>0</v>
      </c>
      <c r="O165" s="7"/>
      <c r="P165" s="7">
        <v>0</v>
      </c>
      <c r="Q165" s="7">
        <v>0</v>
      </c>
      <c r="R165" s="7">
        <v>0</v>
      </c>
      <c r="S165" s="7">
        <v>0</v>
      </c>
      <c r="T165" s="7">
        <v>10000</v>
      </c>
      <c r="U165" s="7">
        <v>10000</v>
      </c>
      <c r="V165" s="25">
        <v>0</v>
      </c>
      <c r="W165" s="26"/>
      <c r="X165" s="25">
        <f>X166</f>
        <v>0</v>
      </c>
      <c r="Y165" s="26"/>
    </row>
    <row r="166" spans="2:25" ht="13.5" customHeight="1">
      <c r="B166" s="44"/>
      <c r="C166" s="45"/>
      <c r="D166" s="1" t="s">
        <v>142</v>
      </c>
      <c r="E166" s="1"/>
      <c r="F166" s="29" t="s">
        <v>143</v>
      </c>
      <c r="G166" s="30"/>
      <c r="H166" s="25">
        <f>SUM(H167:H184)</f>
        <v>411525</v>
      </c>
      <c r="I166" s="26"/>
      <c r="J166" s="7">
        <f aca="true" t="shared" si="29" ref="J166:V166">SUM(J167:J184)</f>
        <v>406919.05</v>
      </c>
      <c r="K166" s="7">
        <f t="shared" si="29"/>
        <v>406919.05</v>
      </c>
      <c r="L166" s="7">
        <f t="shared" si="29"/>
        <v>302942.43000000005</v>
      </c>
      <c r="M166" s="7">
        <f t="shared" si="29"/>
        <v>94166.32999999999</v>
      </c>
      <c r="N166" s="7">
        <f t="shared" si="29"/>
        <v>208776.1</v>
      </c>
      <c r="O166" s="7">
        <f t="shared" si="29"/>
        <v>0</v>
      </c>
      <c r="P166" s="7">
        <f t="shared" si="29"/>
        <v>103976.62</v>
      </c>
      <c r="Q166" s="7">
        <f t="shared" si="29"/>
        <v>0</v>
      </c>
      <c r="R166" s="7">
        <f t="shared" si="29"/>
        <v>0</v>
      </c>
      <c r="S166" s="7">
        <f t="shared" si="29"/>
        <v>0</v>
      </c>
      <c r="T166" s="7">
        <f t="shared" si="29"/>
        <v>0</v>
      </c>
      <c r="U166" s="7">
        <f t="shared" si="29"/>
        <v>0</v>
      </c>
      <c r="V166" s="25">
        <f t="shared" si="29"/>
        <v>0</v>
      </c>
      <c r="W166" s="26"/>
      <c r="X166" s="25">
        <f>SUM(X167:X184)</f>
        <v>0</v>
      </c>
      <c r="Y166" s="26"/>
    </row>
    <row r="167" spans="2:25" ht="13.5" customHeight="1">
      <c r="B167" s="33"/>
      <c r="C167" s="34"/>
      <c r="D167" s="2"/>
      <c r="E167" s="2" t="s">
        <v>63</v>
      </c>
      <c r="F167" s="31" t="s">
        <v>64</v>
      </c>
      <c r="G167" s="32"/>
      <c r="H167" s="27">
        <v>35650</v>
      </c>
      <c r="I167" s="28"/>
      <c r="J167" s="8">
        <v>35574.93</v>
      </c>
      <c r="K167" s="8">
        <v>35574.93</v>
      </c>
      <c r="L167" s="8">
        <v>0</v>
      </c>
      <c r="M167" s="8" t="s">
        <v>29</v>
      </c>
      <c r="N167" s="8" t="s">
        <v>29</v>
      </c>
      <c r="O167" s="8" t="s">
        <v>29</v>
      </c>
      <c r="P167" s="8">
        <v>35574.93</v>
      </c>
      <c r="Q167" s="8" t="s">
        <v>29</v>
      </c>
      <c r="R167" s="8" t="s">
        <v>29</v>
      </c>
      <c r="S167" s="8" t="s">
        <v>29</v>
      </c>
      <c r="T167" s="8" t="s">
        <v>29</v>
      </c>
      <c r="U167" s="8" t="s">
        <v>29</v>
      </c>
      <c r="V167" s="27" t="s">
        <v>29</v>
      </c>
      <c r="W167" s="28"/>
      <c r="X167" s="27" t="s">
        <v>29</v>
      </c>
      <c r="Y167" s="28"/>
    </row>
    <row r="168" spans="2:25" ht="13.5" customHeight="1">
      <c r="B168" s="33"/>
      <c r="C168" s="34"/>
      <c r="D168" s="2"/>
      <c r="E168" s="2" t="s">
        <v>109</v>
      </c>
      <c r="F168" s="31" t="s">
        <v>110</v>
      </c>
      <c r="G168" s="32"/>
      <c r="H168" s="27">
        <v>69600</v>
      </c>
      <c r="I168" s="28"/>
      <c r="J168" s="8">
        <v>68401.69</v>
      </c>
      <c r="K168" s="8">
        <v>68401.69</v>
      </c>
      <c r="L168" s="8" t="s">
        <v>29</v>
      </c>
      <c r="M168" s="8" t="s">
        <v>29</v>
      </c>
      <c r="N168" s="8" t="s">
        <v>29</v>
      </c>
      <c r="O168" s="8" t="s">
        <v>29</v>
      </c>
      <c r="P168" s="8">
        <v>68401.69</v>
      </c>
      <c r="Q168" s="8" t="s">
        <v>29</v>
      </c>
      <c r="R168" s="8" t="s">
        <v>29</v>
      </c>
      <c r="S168" s="8" t="s">
        <v>29</v>
      </c>
      <c r="T168" s="8" t="s">
        <v>29</v>
      </c>
      <c r="U168" s="8" t="s">
        <v>29</v>
      </c>
      <c r="V168" s="27" t="s">
        <v>29</v>
      </c>
      <c r="W168" s="28"/>
      <c r="X168" s="27" t="s">
        <v>29</v>
      </c>
      <c r="Y168" s="28"/>
    </row>
    <row r="169" spans="2:25" ht="13.5" customHeight="1">
      <c r="B169" s="33"/>
      <c r="C169" s="34"/>
      <c r="D169" s="2"/>
      <c r="E169" s="2" t="s">
        <v>49</v>
      </c>
      <c r="F169" s="31" t="s">
        <v>50</v>
      </c>
      <c r="G169" s="32"/>
      <c r="H169" s="27">
        <v>74617</v>
      </c>
      <c r="I169" s="28"/>
      <c r="J169" s="8">
        <v>74104.44</v>
      </c>
      <c r="K169" s="8">
        <v>74104.44</v>
      </c>
      <c r="L169" s="8">
        <v>74104.44</v>
      </c>
      <c r="M169" s="8">
        <v>74104.44</v>
      </c>
      <c r="N169" s="8" t="s">
        <v>29</v>
      </c>
      <c r="O169" s="8" t="s">
        <v>29</v>
      </c>
      <c r="P169" s="8" t="s">
        <v>29</v>
      </c>
      <c r="Q169" s="8" t="s">
        <v>29</v>
      </c>
      <c r="R169" s="8" t="s">
        <v>29</v>
      </c>
      <c r="S169" s="8" t="s">
        <v>29</v>
      </c>
      <c r="T169" s="8" t="s">
        <v>29</v>
      </c>
      <c r="U169" s="8" t="s">
        <v>29</v>
      </c>
      <c r="V169" s="27" t="s">
        <v>29</v>
      </c>
      <c r="W169" s="28"/>
      <c r="X169" s="27" t="s">
        <v>29</v>
      </c>
      <c r="Y169" s="28"/>
    </row>
    <row r="170" spans="2:25" ht="13.5" customHeight="1">
      <c r="B170" s="33"/>
      <c r="C170" s="34"/>
      <c r="D170" s="2"/>
      <c r="E170" s="2" t="s">
        <v>65</v>
      </c>
      <c r="F170" s="31" t="s">
        <v>66</v>
      </c>
      <c r="G170" s="32"/>
      <c r="H170" s="27">
        <v>6883</v>
      </c>
      <c r="I170" s="28"/>
      <c r="J170" s="8">
        <v>6882.26</v>
      </c>
      <c r="K170" s="8">
        <v>6882.26</v>
      </c>
      <c r="L170" s="8">
        <v>6882.26</v>
      </c>
      <c r="M170" s="8">
        <v>6882.26</v>
      </c>
      <c r="N170" s="8" t="s">
        <v>29</v>
      </c>
      <c r="O170" s="8" t="s">
        <v>29</v>
      </c>
      <c r="P170" s="8" t="s">
        <v>29</v>
      </c>
      <c r="Q170" s="8" t="s">
        <v>29</v>
      </c>
      <c r="R170" s="8" t="s">
        <v>29</v>
      </c>
      <c r="S170" s="8" t="s">
        <v>29</v>
      </c>
      <c r="T170" s="8" t="s">
        <v>29</v>
      </c>
      <c r="U170" s="8" t="s">
        <v>29</v>
      </c>
      <c r="V170" s="27" t="s">
        <v>29</v>
      </c>
      <c r="W170" s="28"/>
      <c r="X170" s="27" t="s">
        <v>29</v>
      </c>
      <c r="Y170" s="28"/>
    </row>
    <row r="171" spans="2:25" ht="13.5" customHeight="1">
      <c r="B171" s="33"/>
      <c r="C171" s="34"/>
      <c r="D171" s="2"/>
      <c r="E171" s="2" t="s">
        <v>51</v>
      </c>
      <c r="F171" s="31" t="s">
        <v>52</v>
      </c>
      <c r="G171" s="32"/>
      <c r="H171" s="27">
        <v>13000</v>
      </c>
      <c r="I171" s="28"/>
      <c r="J171" s="8">
        <v>12759.7</v>
      </c>
      <c r="K171" s="8">
        <v>12759.7</v>
      </c>
      <c r="L171" s="8">
        <v>12759.7</v>
      </c>
      <c r="M171" s="8">
        <v>12759.7</v>
      </c>
      <c r="N171" s="8" t="s">
        <v>29</v>
      </c>
      <c r="O171" s="8" t="s">
        <v>29</v>
      </c>
      <c r="P171" s="8" t="s">
        <v>29</v>
      </c>
      <c r="Q171" s="8" t="s">
        <v>29</v>
      </c>
      <c r="R171" s="8" t="s">
        <v>29</v>
      </c>
      <c r="S171" s="8" t="s">
        <v>29</v>
      </c>
      <c r="T171" s="8" t="s">
        <v>29</v>
      </c>
      <c r="U171" s="8" t="s">
        <v>29</v>
      </c>
      <c r="V171" s="27" t="s">
        <v>29</v>
      </c>
      <c r="W171" s="28"/>
      <c r="X171" s="27" t="s">
        <v>29</v>
      </c>
      <c r="Y171" s="28"/>
    </row>
    <row r="172" spans="2:25" ht="13.5" customHeight="1">
      <c r="B172" s="33"/>
      <c r="C172" s="34"/>
      <c r="D172" s="2"/>
      <c r="E172" s="2" t="s">
        <v>53</v>
      </c>
      <c r="F172" s="31" t="s">
        <v>54</v>
      </c>
      <c r="G172" s="32"/>
      <c r="H172" s="27">
        <v>500</v>
      </c>
      <c r="I172" s="28"/>
      <c r="J172" s="8">
        <v>419.93</v>
      </c>
      <c r="K172" s="8">
        <v>419.93</v>
      </c>
      <c r="L172" s="8">
        <v>419.93</v>
      </c>
      <c r="M172" s="8">
        <v>419.93</v>
      </c>
      <c r="N172" s="8" t="s">
        <v>29</v>
      </c>
      <c r="O172" s="8" t="s">
        <v>29</v>
      </c>
      <c r="P172" s="8" t="s">
        <v>29</v>
      </c>
      <c r="Q172" s="8" t="s">
        <v>29</v>
      </c>
      <c r="R172" s="8" t="s">
        <v>29</v>
      </c>
      <c r="S172" s="8" t="s">
        <v>29</v>
      </c>
      <c r="T172" s="8" t="s">
        <v>29</v>
      </c>
      <c r="U172" s="8" t="s">
        <v>29</v>
      </c>
      <c r="V172" s="27" t="s">
        <v>29</v>
      </c>
      <c r="W172" s="28"/>
      <c r="X172" s="27" t="s">
        <v>29</v>
      </c>
      <c r="Y172" s="28"/>
    </row>
    <row r="173" spans="2:25" ht="17.25" customHeight="1">
      <c r="B173" s="33"/>
      <c r="C173" s="34"/>
      <c r="D173" s="2"/>
      <c r="E173" s="2" t="s">
        <v>67</v>
      </c>
      <c r="F173" s="31" t="s">
        <v>68</v>
      </c>
      <c r="G173" s="32"/>
      <c r="H173" s="27">
        <v>3600</v>
      </c>
      <c r="I173" s="28"/>
      <c r="J173" s="8">
        <v>3585.51</v>
      </c>
      <c r="K173" s="8">
        <v>3585.51</v>
      </c>
      <c r="L173" s="8">
        <v>3585.51</v>
      </c>
      <c r="M173" s="8">
        <v>0</v>
      </c>
      <c r="N173" s="8">
        <v>3585.51</v>
      </c>
      <c r="O173" s="8" t="s">
        <v>29</v>
      </c>
      <c r="P173" s="8" t="s">
        <v>29</v>
      </c>
      <c r="Q173" s="8" t="s">
        <v>29</v>
      </c>
      <c r="R173" s="8" t="s">
        <v>29</v>
      </c>
      <c r="S173" s="8" t="s">
        <v>29</v>
      </c>
      <c r="T173" s="8" t="s">
        <v>29</v>
      </c>
      <c r="U173" s="8" t="s">
        <v>29</v>
      </c>
      <c r="V173" s="27" t="s">
        <v>29</v>
      </c>
      <c r="W173" s="28"/>
      <c r="X173" s="27" t="s">
        <v>29</v>
      </c>
      <c r="Y173" s="28"/>
    </row>
    <row r="174" spans="2:25" ht="13.5" customHeight="1">
      <c r="B174" s="33"/>
      <c r="C174" s="34"/>
      <c r="D174" s="2"/>
      <c r="E174" s="2" t="s">
        <v>32</v>
      </c>
      <c r="F174" s="31" t="s">
        <v>33</v>
      </c>
      <c r="G174" s="32"/>
      <c r="H174" s="27">
        <v>75850</v>
      </c>
      <c r="I174" s="28"/>
      <c r="J174" s="8">
        <v>74494.16</v>
      </c>
      <c r="K174" s="8">
        <v>74494.16</v>
      </c>
      <c r="L174" s="8">
        <v>74494.16</v>
      </c>
      <c r="M174" s="8" t="s">
        <v>29</v>
      </c>
      <c r="N174" s="8">
        <v>74494.16</v>
      </c>
      <c r="O174" s="8" t="s">
        <v>29</v>
      </c>
      <c r="P174" s="8" t="s">
        <v>29</v>
      </c>
      <c r="Q174" s="8" t="s">
        <v>29</v>
      </c>
      <c r="R174" s="8" t="s">
        <v>29</v>
      </c>
      <c r="S174" s="8" t="s">
        <v>29</v>
      </c>
      <c r="T174" s="8" t="s">
        <v>29</v>
      </c>
      <c r="U174" s="8" t="s">
        <v>29</v>
      </c>
      <c r="V174" s="27" t="s">
        <v>29</v>
      </c>
      <c r="W174" s="28"/>
      <c r="X174" s="27" t="s">
        <v>29</v>
      </c>
      <c r="Y174" s="28"/>
    </row>
    <row r="175" spans="2:25" ht="13.5" customHeight="1">
      <c r="B175" s="33"/>
      <c r="C175" s="34"/>
      <c r="D175" s="2"/>
      <c r="E175" s="2" t="s">
        <v>69</v>
      </c>
      <c r="F175" s="31" t="s">
        <v>70</v>
      </c>
      <c r="G175" s="32"/>
      <c r="H175" s="27">
        <v>51617</v>
      </c>
      <c r="I175" s="28"/>
      <c r="J175" s="8">
        <v>51506.68</v>
      </c>
      <c r="K175" s="8">
        <v>51506.68</v>
      </c>
      <c r="L175" s="8">
        <v>51506.68</v>
      </c>
      <c r="M175" s="8" t="s">
        <v>29</v>
      </c>
      <c r="N175" s="8">
        <v>51506.68</v>
      </c>
      <c r="O175" s="8" t="s">
        <v>29</v>
      </c>
      <c r="P175" s="8" t="s">
        <v>29</v>
      </c>
      <c r="Q175" s="8" t="s">
        <v>29</v>
      </c>
      <c r="R175" s="8" t="s">
        <v>29</v>
      </c>
      <c r="S175" s="8" t="s">
        <v>29</v>
      </c>
      <c r="T175" s="8" t="s">
        <v>29</v>
      </c>
      <c r="U175" s="8" t="s">
        <v>29</v>
      </c>
      <c r="V175" s="27" t="s">
        <v>29</v>
      </c>
      <c r="W175" s="28"/>
      <c r="X175" s="27" t="s">
        <v>29</v>
      </c>
      <c r="Y175" s="28"/>
    </row>
    <row r="176" spans="2:25" ht="13.5" customHeight="1">
      <c r="B176" s="33"/>
      <c r="C176" s="34"/>
      <c r="D176" s="2"/>
      <c r="E176" s="2" t="s">
        <v>71</v>
      </c>
      <c r="F176" s="31" t="s">
        <v>72</v>
      </c>
      <c r="G176" s="32"/>
      <c r="H176" s="27">
        <v>3800</v>
      </c>
      <c r="I176" s="28"/>
      <c r="J176" s="8">
        <v>3670.1</v>
      </c>
      <c r="K176" s="8">
        <v>3670.1</v>
      </c>
      <c r="L176" s="8">
        <v>3670.1</v>
      </c>
      <c r="M176" s="8" t="s">
        <v>29</v>
      </c>
      <c r="N176" s="8">
        <v>3670.1</v>
      </c>
      <c r="O176" s="8" t="s">
        <v>29</v>
      </c>
      <c r="P176" s="8" t="s">
        <v>29</v>
      </c>
      <c r="Q176" s="8" t="s">
        <v>29</v>
      </c>
      <c r="R176" s="8" t="s">
        <v>29</v>
      </c>
      <c r="S176" s="8" t="s">
        <v>29</v>
      </c>
      <c r="T176" s="8" t="s">
        <v>29</v>
      </c>
      <c r="U176" s="8" t="s">
        <v>29</v>
      </c>
      <c r="V176" s="27" t="s">
        <v>29</v>
      </c>
      <c r="W176" s="28"/>
      <c r="X176" s="27" t="s">
        <v>29</v>
      </c>
      <c r="Y176" s="28"/>
    </row>
    <row r="177" spans="2:25" ht="13.5" customHeight="1">
      <c r="B177" s="33"/>
      <c r="C177" s="34"/>
      <c r="D177" s="2"/>
      <c r="E177" s="2" t="s">
        <v>73</v>
      </c>
      <c r="F177" s="31" t="s">
        <v>74</v>
      </c>
      <c r="G177" s="32"/>
      <c r="H177" s="27">
        <v>14033</v>
      </c>
      <c r="I177" s="28"/>
      <c r="J177" s="8">
        <v>14017</v>
      </c>
      <c r="K177" s="8">
        <v>14017</v>
      </c>
      <c r="L177" s="8">
        <v>14017</v>
      </c>
      <c r="M177" s="8" t="s">
        <v>29</v>
      </c>
      <c r="N177" s="8">
        <v>14017</v>
      </c>
      <c r="O177" s="8" t="s">
        <v>29</v>
      </c>
      <c r="P177" s="8" t="s">
        <v>29</v>
      </c>
      <c r="Q177" s="8" t="s">
        <v>29</v>
      </c>
      <c r="R177" s="8" t="s">
        <v>29</v>
      </c>
      <c r="S177" s="8" t="s">
        <v>29</v>
      </c>
      <c r="T177" s="8" t="s">
        <v>29</v>
      </c>
      <c r="U177" s="8" t="s">
        <v>29</v>
      </c>
      <c r="V177" s="27" t="s">
        <v>29</v>
      </c>
      <c r="W177" s="28"/>
      <c r="X177" s="27" t="s">
        <v>29</v>
      </c>
      <c r="Y177" s="28"/>
    </row>
    <row r="178" spans="2:25" ht="13.5" customHeight="1">
      <c r="B178" s="33"/>
      <c r="C178" s="34"/>
      <c r="D178" s="2"/>
      <c r="E178" s="2" t="s">
        <v>34</v>
      </c>
      <c r="F178" s="31" t="s">
        <v>35</v>
      </c>
      <c r="G178" s="32"/>
      <c r="H178" s="27">
        <v>26899</v>
      </c>
      <c r="I178" s="28"/>
      <c r="J178" s="8">
        <v>26662.68</v>
      </c>
      <c r="K178" s="8">
        <v>26662.68</v>
      </c>
      <c r="L178" s="8">
        <v>26662.68</v>
      </c>
      <c r="M178" s="8" t="s">
        <v>29</v>
      </c>
      <c r="N178" s="8">
        <v>26662.68</v>
      </c>
      <c r="O178" s="8" t="s">
        <v>29</v>
      </c>
      <c r="P178" s="8" t="s">
        <v>29</v>
      </c>
      <c r="Q178" s="8" t="s">
        <v>29</v>
      </c>
      <c r="R178" s="8" t="s">
        <v>29</v>
      </c>
      <c r="S178" s="8" t="s">
        <v>29</v>
      </c>
      <c r="T178" s="8" t="s">
        <v>29</v>
      </c>
      <c r="U178" s="8" t="s">
        <v>29</v>
      </c>
      <c r="V178" s="27" t="s">
        <v>29</v>
      </c>
      <c r="W178" s="28"/>
      <c r="X178" s="27" t="s">
        <v>29</v>
      </c>
      <c r="Y178" s="28"/>
    </row>
    <row r="179" spans="2:25" ht="13.5" customHeight="1">
      <c r="B179" s="33"/>
      <c r="C179" s="34"/>
      <c r="D179" s="2"/>
      <c r="E179" s="2" t="s">
        <v>119</v>
      </c>
      <c r="F179" s="31" t="s">
        <v>120</v>
      </c>
      <c r="G179" s="32"/>
      <c r="H179" s="27">
        <v>3000</v>
      </c>
      <c r="I179" s="28"/>
      <c r="J179" s="8">
        <v>2989.32</v>
      </c>
      <c r="K179" s="8">
        <v>2989.32</v>
      </c>
      <c r="L179" s="8">
        <v>2989.32</v>
      </c>
      <c r="M179" s="8" t="s">
        <v>29</v>
      </c>
      <c r="N179" s="8">
        <v>2989.32</v>
      </c>
      <c r="O179" s="8" t="s">
        <v>29</v>
      </c>
      <c r="P179" s="8" t="s">
        <v>29</v>
      </c>
      <c r="Q179" s="8" t="s">
        <v>29</v>
      </c>
      <c r="R179" s="8" t="s">
        <v>29</v>
      </c>
      <c r="S179" s="8" t="s">
        <v>29</v>
      </c>
      <c r="T179" s="8" t="s">
        <v>29</v>
      </c>
      <c r="U179" s="8" t="s">
        <v>29</v>
      </c>
      <c r="V179" s="27" t="s">
        <v>29</v>
      </c>
      <c r="W179" s="28"/>
      <c r="X179" s="27" t="s">
        <v>29</v>
      </c>
      <c r="Y179" s="28"/>
    </row>
    <row r="180" spans="2:25" ht="24" customHeight="1">
      <c r="B180" s="33"/>
      <c r="C180" s="34"/>
      <c r="D180" s="2"/>
      <c r="E180" s="2" t="s">
        <v>121</v>
      </c>
      <c r="F180" s="31" t="s">
        <v>122</v>
      </c>
      <c r="G180" s="32"/>
      <c r="H180" s="27">
        <v>400</v>
      </c>
      <c r="I180" s="28"/>
      <c r="J180" s="8">
        <v>268.4</v>
      </c>
      <c r="K180" s="8">
        <v>268.4</v>
      </c>
      <c r="L180" s="8">
        <v>268.4</v>
      </c>
      <c r="M180" s="8" t="s">
        <v>29</v>
      </c>
      <c r="N180" s="8">
        <v>268.4</v>
      </c>
      <c r="O180" s="8" t="s">
        <v>29</v>
      </c>
      <c r="P180" s="8" t="s">
        <v>29</v>
      </c>
      <c r="Q180" s="8" t="s">
        <v>29</v>
      </c>
      <c r="R180" s="8" t="s">
        <v>29</v>
      </c>
      <c r="S180" s="8" t="s">
        <v>29</v>
      </c>
      <c r="T180" s="8" t="s">
        <v>29</v>
      </c>
      <c r="U180" s="8" t="s">
        <v>29</v>
      </c>
      <c r="V180" s="27" t="s">
        <v>29</v>
      </c>
      <c r="W180" s="28"/>
      <c r="X180" s="27" t="s">
        <v>29</v>
      </c>
      <c r="Y180" s="28"/>
    </row>
    <row r="181" spans="2:25" ht="24" customHeight="1">
      <c r="B181" s="33"/>
      <c r="C181" s="34"/>
      <c r="D181" s="2"/>
      <c r="E181" s="2" t="s">
        <v>123</v>
      </c>
      <c r="F181" s="31" t="s">
        <v>124</v>
      </c>
      <c r="G181" s="32"/>
      <c r="H181" s="27">
        <v>4000</v>
      </c>
      <c r="I181" s="28"/>
      <c r="J181" s="8">
        <v>3968.99</v>
      </c>
      <c r="K181" s="8">
        <v>3968.99</v>
      </c>
      <c r="L181" s="8">
        <v>3968.99</v>
      </c>
      <c r="M181" s="8" t="s">
        <v>29</v>
      </c>
      <c r="N181" s="8">
        <v>3968.99</v>
      </c>
      <c r="O181" s="8" t="s">
        <v>29</v>
      </c>
      <c r="P181" s="8" t="s">
        <v>29</v>
      </c>
      <c r="Q181" s="8" t="s">
        <v>29</v>
      </c>
      <c r="R181" s="8" t="s">
        <v>29</v>
      </c>
      <c r="S181" s="8" t="s">
        <v>29</v>
      </c>
      <c r="T181" s="8" t="s">
        <v>29</v>
      </c>
      <c r="U181" s="8" t="s">
        <v>29</v>
      </c>
      <c r="V181" s="27" t="s">
        <v>29</v>
      </c>
      <c r="W181" s="28"/>
      <c r="X181" s="27" t="s">
        <v>29</v>
      </c>
      <c r="Y181" s="28"/>
    </row>
    <row r="182" spans="2:25" ht="13.5" customHeight="1">
      <c r="B182" s="33"/>
      <c r="C182" s="34"/>
      <c r="D182" s="2"/>
      <c r="E182" s="2" t="s">
        <v>111</v>
      </c>
      <c r="F182" s="31" t="s">
        <v>112</v>
      </c>
      <c r="G182" s="32"/>
      <c r="H182" s="27">
        <v>350</v>
      </c>
      <c r="I182" s="28"/>
      <c r="J182" s="8">
        <v>341.01</v>
      </c>
      <c r="K182" s="8">
        <v>341.01</v>
      </c>
      <c r="L182" s="8">
        <v>341.01</v>
      </c>
      <c r="M182" s="8" t="s">
        <v>29</v>
      </c>
      <c r="N182" s="8">
        <v>341.01</v>
      </c>
      <c r="O182" s="8" t="s">
        <v>29</v>
      </c>
      <c r="P182" s="8" t="s">
        <v>29</v>
      </c>
      <c r="Q182" s="8" t="s">
        <v>29</v>
      </c>
      <c r="R182" s="8" t="s">
        <v>29</v>
      </c>
      <c r="S182" s="8" t="s">
        <v>29</v>
      </c>
      <c r="T182" s="8" t="s">
        <v>29</v>
      </c>
      <c r="U182" s="8" t="s">
        <v>29</v>
      </c>
      <c r="V182" s="27" t="s">
        <v>29</v>
      </c>
      <c r="W182" s="28"/>
      <c r="X182" s="27" t="s">
        <v>29</v>
      </c>
      <c r="Y182" s="28"/>
    </row>
    <row r="183" spans="2:25" ht="13.5" customHeight="1">
      <c r="B183" s="33"/>
      <c r="C183" s="34"/>
      <c r="D183" s="2"/>
      <c r="E183" s="2" t="s">
        <v>36</v>
      </c>
      <c r="F183" s="31" t="s">
        <v>37</v>
      </c>
      <c r="G183" s="32"/>
      <c r="H183" s="27">
        <v>24700</v>
      </c>
      <c r="I183" s="28"/>
      <c r="J183" s="8">
        <v>24246.48</v>
      </c>
      <c r="K183" s="8">
        <v>24246.48</v>
      </c>
      <c r="L183" s="8">
        <v>24246.48</v>
      </c>
      <c r="M183" s="8" t="s">
        <v>29</v>
      </c>
      <c r="N183" s="8">
        <v>24246.48</v>
      </c>
      <c r="O183" s="8" t="s">
        <v>29</v>
      </c>
      <c r="P183" s="8" t="s">
        <v>29</v>
      </c>
      <c r="Q183" s="8" t="s">
        <v>29</v>
      </c>
      <c r="R183" s="8" t="s">
        <v>29</v>
      </c>
      <c r="S183" s="8" t="s">
        <v>29</v>
      </c>
      <c r="T183" s="8" t="s">
        <v>29</v>
      </c>
      <c r="U183" s="8" t="s">
        <v>29</v>
      </c>
      <c r="V183" s="27" t="s">
        <v>29</v>
      </c>
      <c r="W183" s="28"/>
      <c r="X183" s="27" t="s">
        <v>29</v>
      </c>
      <c r="Y183" s="28"/>
    </row>
    <row r="184" spans="2:25" ht="17.25" customHeight="1">
      <c r="B184" s="33"/>
      <c r="C184" s="34"/>
      <c r="D184" s="2"/>
      <c r="E184" s="2" t="s">
        <v>75</v>
      </c>
      <c r="F184" s="31" t="s">
        <v>76</v>
      </c>
      <c r="G184" s="32"/>
      <c r="H184" s="27">
        <v>3026</v>
      </c>
      <c r="I184" s="28"/>
      <c r="J184" s="8">
        <v>3025.77</v>
      </c>
      <c r="K184" s="8">
        <v>3025.77</v>
      </c>
      <c r="L184" s="8">
        <v>3025.77</v>
      </c>
      <c r="M184" s="8" t="s">
        <v>29</v>
      </c>
      <c r="N184" s="8">
        <v>3025.77</v>
      </c>
      <c r="O184" s="8" t="s">
        <v>29</v>
      </c>
      <c r="P184" s="8" t="s">
        <v>29</v>
      </c>
      <c r="Q184" s="8" t="s">
        <v>29</v>
      </c>
      <c r="R184" s="8" t="s">
        <v>29</v>
      </c>
      <c r="S184" s="8" t="s">
        <v>29</v>
      </c>
      <c r="T184" s="8" t="s">
        <v>29</v>
      </c>
      <c r="U184" s="8" t="s">
        <v>29</v>
      </c>
      <c r="V184" s="27" t="s">
        <v>29</v>
      </c>
      <c r="W184" s="28"/>
      <c r="X184" s="27" t="s">
        <v>29</v>
      </c>
      <c r="Y184" s="28"/>
    </row>
    <row r="185" spans="2:25" ht="13.5" customHeight="1">
      <c r="B185" s="44"/>
      <c r="C185" s="45"/>
      <c r="D185" s="1" t="s">
        <v>144</v>
      </c>
      <c r="E185" s="1"/>
      <c r="F185" s="29" t="s">
        <v>145</v>
      </c>
      <c r="G185" s="30"/>
      <c r="H185" s="25">
        <f>SUM(H186:H205)</f>
        <v>809317</v>
      </c>
      <c r="I185" s="26"/>
      <c r="J185" s="7">
        <f aca="true" t="shared" si="30" ref="J185:V185">SUM(J186:J205)</f>
        <v>778544.1900000002</v>
      </c>
      <c r="K185" s="7">
        <f t="shared" si="30"/>
        <v>687256.0500000002</v>
      </c>
      <c r="L185" s="7">
        <f t="shared" si="30"/>
        <v>676618.7200000002</v>
      </c>
      <c r="M185" s="7">
        <f t="shared" si="30"/>
        <v>297586.94</v>
      </c>
      <c r="N185" s="7">
        <f t="shared" si="30"/>
        <v>379031.7799999999</v>
      </c>
      <c r="O185" s="7">
        <f t="shared" si="30"/>
        <v>0</v>
      </c>
      <c r="P185" s="7">
        <f t="shared" si="30"/>
        <v>10637.33</v>
      </c>
      <c r="Q185" s="7">
        <f t="shared" si="30"/>
        <v>0</v>
      </c>
      <c r="R185" s="7">
        <f t="shared" si="30"/>
        <v>0</v>
      </c>
      <c r="S185" s="7">
        <f t="shared" si="30"/>
        <v>0</v>
      </c>
      <c r="T185" s="7">
        <f t="shared" si="30"/>
        <v>91288.14</v>
      </c>
      <c r="U185" s="7">
        <f t="shared" si="30"/>
        <v>91288.14</v>
      </c>
      <c r="V185" s="25">
        <f t="shared" si="30"/>
        <v>0</v>
      </c>
      <c r="W185" s="26"/>
      <c r="X185" s="25">
        <f>SUM(X186:X205)</f>
        <v>0</v>
      </c>
      <c r="Y185" s="26"/>
    </row>
    <row r="186" spans="2:25" ht="13.5" customHeight="1">
      <c r="B186" s="33"/>
      <c r="C186" s="34"/>
      <c r="D186" s="2"/>
      <c r="E186" s="2" t="s">
        <v>63</v>
      </c>
      <c r="F186" s="31" t="s">
        <v>64</v>
      </c>
      <c r="G186" s="32"/>
      <c r="H186" s="27">
        <v>10700</v>
      </c>
      <c r="I186" s="28"/>
      <c r="J186" s="8">
        <v>10637.33</v>
      </c>
      <c r="K186" s="8">
        <v>10637.33</v>
      </c>
      <c r="L186" s="8" t="s">
        <v>29</v>
      </c>
      <c r="M186" s="8" t="s">
        <v>29</v>
      </c>
      <c r="N186" s="8" t="s">
        <v>29</v>
      </c>
      <c r="O186" s="8" t="s">
        <v>29</v>
      </c>
      <c r="P186" s="8">
        <v>10637.33</v>
      </c>
      <c r="Q186" s="8" t="s">
        <v>29</v>
      </c>
      <c r="R186" s="8" t="s">
        <v>29</v>
      </c>
      <c r="S186" s="8" t="s">
        <v>29</v>
      </c>
      <c r="T186" s="8" t="s">
        <v>29</v>
      </c>
      <c r="U186" s="8" t="s">
        <v>29</v>
      </c>
      <c r="V186" s="27" t="s">
        <v>29</v>
      </c>
      <c r="W186" s="28"/>
      <c r="X186" s="27" t="s">
        <v>29</v>
      </c>
      <c r="Y186" s="28"/>
    </row>
    <row r="187" spans="2:25" ht="13.5" customHeight="1">
      <c r="B187" s="33"/>
      <c r="C187" s="34"/>
      <c r="D187" s="2"/>
      <c r="E187" s="2" t="s">
        <v>49</v>
      </c>
      <c r="F187" s="31" t="s">
        <v>50</v>
      </c>
      <c r="G187" s="32"/>
      <c r="H187" s="27">
        <v>243587</v>
      </c>
      <c r="I187" s="28"/>
      <c r="J187" s="8">
        <v>242433.84</v>
      </c>
      <c r="K187" s="8">
        <v>242433.84</v>
      </c>
      <c r="L187" s="8">
        <v>242433.84</v>
      </c>
      <c r="M187" s="8">
        <v>242433.84</v>
      </c>
      <c r="N187" s="8" t="s">
        <v>29</v>
      </c>
      <c r="O187" s="8" t="s">
        <v>29</v>
      </c>
      <c r="P187" s="8" t="s">
        <v>29</v>
      </c>
      <c r="Q187" s="8" t="s">
        <v>29</v>
      </c>
      <c r="R187" s="8" t="s">
        <v>29</v>
      </c>
      <c r="S187" s="8" t="s">
        <v>29</v>
      </c>
      <c r="T187" s="8" t="s">
        <v>29</v>
      </c>
      <c r="U187" s="8" t="s">
        <v>29</v>
      </c>
      <c r="V187" s="27" t="s">
        <v>29</v>
      </c>
      <c r="W187" s="28"/>
      <c r="X187" s="27" t="s">
        <v>29</v>
      </c>
      <c r="Y187" s="28"/>
    </row>
    <row r="188" spans="2:25" ht="13.5" customHeight="1">
      <c r="B188" s="33"/>
      <c r="C188" s="34"/>
      <c r="D188" s="2"/>
      <c r="E188" s="2" t="s">
        <v>65</v>
      </c>
      <c r="F188" s="31" t="s">
        <v>66</v>
      </c>
      <c r="G188" s="32"/>
      <c r="H188" s="27">
        <v>12610</v>
      </c>
      <c r="I188" s="28"/>
      <c r="J188" s="8">
        <v>12609.05</v>
      </c>
      <c r="K188" s="8">
        <v>12609.05</v>
      </c>
      <c r="L188" s="8">
        <v>12609.05</v>
      </c>
      <c r="M188" s="8">
        <v>12609.05</v>
      </c>
      <c r="N188" s="8" t="s">
        <v>29</v>
      </c>
      <c r="O188" s="8" t="s">
        <v>29</v>
      </c>
      <c r="P188" s="8" t="s">
        <v>29</v>
      </c>
      <c r="Q188" s="8" t="s">
        <v>29</v>
      </c>
      <c r="R188" s="8" t="s">
        <v>29</v>
      </c>
      <c r="S188" s="8" t="s">
        <v>29</v>
      </c>
      <c r="T188" s="8" t="s">
        <v>29</v>
      </c>
      <c r="U188" s="8" t="s">
        <v>29</v>
      </c>
      <c r="V188" s="27" t="s">
        <v>29</v>
      </c>
      <c r="W188" s="28"/>
      <c r="X188" s="27" t="s">
        <v>29</v>
      </c>
      <c r="Y188" s="28"/>
    </row>
    <row r="189" spans="2:25" ht="13.5" customHeight="1">
      <c r="B189" s="33"/>
      <c r="C189" s="34"/>
      <c r="D189" s="2"/>
      <c r="E189" s="2" t="s">
        <v>51</v>
      </c>
      <c r="F189" s="31" t="s">
        <v>52</v>
      </c>
      <c r="G189" s="32"/>
      <c r="H189" s="27">
        <v>37208</v>
      </c>
      <c r="I189" s="28"/>
      <c r="J189" s="8">
        <v>37112.74</v>
      </c>
      <c r="K189" s="8">
        <v>37112.74</v>
      </c>
      <c r="L189" s="8">
        <v>37112.74</v>
      </c>
      <c r="M189" s="8">
        <v>37112.74</v>
      </c>
      <c r="N189" s="8" t="s">
        <v>29</v>
      </c>
      <c r="O189" s="8" t="s">
        <v>29</v>
      </c>
      <c r="P189" s="8" t="s">
        <v>29</v>
      </c>
      <c r="Q189" s="8" t="s">
        <v>29</v>
      </c>
      <c r="R189" s="8" t="s">
        <v>29</v>
      </c>
      <c r="S189" s="8" t="s">
        <v>29</v>
      </c>
      <c r="T189" s="8" t="s">
        <v>29</v>
      </c>
      <c r="U189" s="8" t="s">
        <v>29</v>
      </c>
      <c r="V189" s="27" t="s">
        <v>29</v>
      </c>
      <c r="W189" s="28"/>
      <c r="X189" s="27" t="s">
        <v>29</v>
      </c>
      <c r="Y189" s="28"/>
    </row>
    <row r="190" spans="2:25" ht="15.75" customHeight="1">
      <c r="B190" s="33"/>
      <c r="C190" s="34"/>
      <c r="D190" s="2"/>
      <c r="E190" s="2" t="s">
        <v>53</v>
      </c>
      <c r="F190" s="31" t="s">
        <v>54</v>
      </c>
      <c r="G190" s="32"/>
      <c r="H190" s="27">
        <v>5450</v>
      </c>
      <c r="I190" s="28"/>
      <c r="J190" s="8">
        <v>5431.31</v>
      </c>
      <c r="K190" s="8">
        <v>5431.31</v>
      </c>
      <c r="L190" s="8">
        <v>5431.31</v>
      </c>
      <c r="M190" s="8">
        <v>5431.31</v>
      </c>
      <c r="N190" s="8" t="s">
        <v>29</v>
      </c>
      <c r="O190" s="8" t="s">
        <v>29</v>
      </c>
      <c r="P190" s="8" t="s">
        <v>29</v>
      </c>
      <c r="Q190" s="8" t="s">
        <v>29</v>
      </c>
      <c r="R190" s="8" t="s">
        <v>29</v>
      </c>
      <c r="S190" s="8" t="s">
        <v>29</v>
      </c>
      <c r="T190" s="8" t="s">
        <v>29</v>
      </c>
      <c r="U190" s="8" t="s">
        <v>29</v>
      </c>
      <c r="V190" s="27" t="s">
        <v>29</v>
      </c>
      <c r="W190" s="28"/>
      <c r="X190" s="27" t="s">
        <v>29</v>
      </c>
      <c r="Y190" s="28"/>
    </row>
    <row r="191" spans="2:25" ht="17.25" customHeight="1">
      <c r="B191" s="33"/>
      <c r="C191" s="34"/>
      <c r="D191" s="2"/>
      <c r="E191" s="2" t="s">
        <v>67</v>
      </c>
      <c r="F191" s="31" t="s">
        <v>68</v>
      </c>
      <c r="G191" s="32"/>
      <c r="H191" s="27">
        <v>3000</v>
      </c>
      <c r="I191" s="28"/>
      <c r="J191" s="8">
        <v>2990.28</v>
      </c>
      <c r="K191" s="8">
        <v>2990.28</v>
      </c>
      <c r="L191" s="8">
        <v>2990.28</v>
      </c>
      <c r="M191" s="8" t="s">
        <v>29</v>
      </c>
      <c r="N191" s="8">
        <v>2990.28</v>
      </c>
      <c r="O191" s="8" t="s">
        <v>29</v>
      </c>
      <c r="P191" s="8" t="s">
        <v>29</v>
      </c>
      <c r="Q191" s="8" t="s">
        <v>29</v>
      </c>
      <c r="R191" s="8" t="s">
        <v>29</v>
      </c>
      <c r="S191" s="8" t="s">
        <v>29</v>
      </c>
      <c r="T191" s="8" t="s">
        <v>29</v>
      </c>
      <c r="U191" s="8" t="s">
        <v>29</v>
      </c>
      <c r="V191" s="27" t="s">
        <v>29</v>
      </c>
      <c r="W191" s="28"/>
      <c r="X191" s="27" t="s">
        <v>29</v>
      </c>
      <c r="Y191" s="28"/>
    </row>
    <row r="192" spans="2:25" ht="13.5" customHeight="1">
      <c r="B192" s="33"/>
      <c r="C192" s="34"/>
      <c r="D192" s="2"/>
      <c r="E192" s="2" t="s">
        <v>32</v>
      </c>
      <c r="F192" s="31" t="s">
        <v>33</v>
      </c>
      <c r="G192" s="32"/>
      <c r="H192" s="27">
        <v>54639</v>
      </c>
      <c r="I192" s="28"/>
      <c r="J192" s="8">
        <v>54496.76</v>
      </c>
      <c r="K192" s="8">
        <v>54496.76</v>
      </c>
      <c r="L192" s="8">
        <v>54496.76</v>
      </c>
      <c r="M192" s="8" t="s">
        <v>29</v>
      </c>
      <c r="N192" s="8">
        <v>54496.76</v>
      </c>
      <c r="O192" s="8" t="s">
        <v>29</v>
      </c>
      <c r="P192" s="8" t="s">
        <v>29</v>
      </c>
      <c r="Q192" s="8" t="s">
        <v>29</v>
      </c>
      <c r="R192" s="8" t="s">
        <v>29</v>
      </c>
      <c r="S192" s="8" t="s">
        <v>29</v>
      </c>
      <c r="T192" s="8" t="s">
        <v>29</v>
      </c>
      <c r="U192" s="8" t="s">
        <v>29</v>
      </c>
      <c r="V192" s="27" t="s">
        <v>29</v>
      </c>
      <c r="W192" s="28"/>
      <c r="X192" s="27" t="s">
        <v>29</v>
      </c>
      <c r="Y192" s="28"/>
    </row>
    <row r="193" spans="2:25" ht="13.5" customHeight="1">
      <c r="B193" s="33"/>
      <c r="C193" s="34"/>
      <c r="D193" s="2"/>
      <c r="E193" s="2" t="s">
        <v>69</v>
      </c>
      <c r="F193" s="31" t="s">
        <v>70</v>
      </c>
      <c r="G193" s="32"/>
      <c r="H193" s="27">
        <v>1400</v>
      </c>
      <c r="I193" s="28"/>
      <c r="J193" s="8">
        <v>1214.64</v>
      </c>
      <c r="K193" s="8">
        <v>1214.64</v>
      </c>
      <c r="L193" s="8">
        <v>1214.64</v>
      </c>
      <c r="M193" s="8" t="s">
        <v>29</v>
      </c>
      <c r="N193" s="8">
        <v>1214.64</v>
      </c>
      <c r="O193" s="8" t="s">
        <v>29</v>
      </c>
      <c r="P193" s="8" t="s">
        <v>29</v>
      </c>
      <c r="Q193" s="8" t="s">
        <v>29</v>
      </c>
      <c r="R193" s="8" t="s">
        <v>29</v>
      </c>
      <c r="S193" s="8" t="s">
        <v>29</v>
      </c>
      <c r="T193" s="8" t="s">
        <v>29</v>
      </c>
      <c r="U193" s="8" t="s">
        <v>29</v>
      </c>
      <c r="V193" s="27" t="s">
        <v>29</v>
      </c>
      <c r="W193" s="28"/>
      <c r="X193" s="27" t="s">
        <v>29</v>
      </c>
      <c r="Y193" s="28"/>
    </row>
    <row r="194" spans="2:25" ht="13.5" customHeight="1">
      <c r="B194" s="17"/>
      <c r="C194" s="18"/>
      <c r="D194" s="2"/>
      <c r="E194" s="2" t="s">
        <v>71</v>
      </c>
      <c r="F194" s="31" t="s">
        <v>72</v>
      </c>
      <c r="G194" s="32"/>
      <c r="H194" s="27">
        <v>6900</v>
      </c>
      <c r="I194" s="28"/>
      <c r="J194" s="8">
        <v>5872.04</v>
      </c>
      <c r="K194" s="8">
        <v>5872.04</v>
      </c>
      <c r="L194" s="8">
        <v>5872.04</v>
      </c>
      <c r="M194" s="8">
        <v>0</v>
      </c>
      <c r="N194" s="8">
        <v>5872.04</v>
      </c>
      <c r="O194" s="8">
        <v>0</v>
      </c>
      <c r="P194" s="8" t="s">
        <v>29</v>
      </c>
      <c r="Q194" s="8" t="s">
        <v>29</v>
      </c>
      <c r="R194" s="8" t="s">
        <v>29</v>
      </c>
      <c r="S194" s="8" t="s">
        <v>29</v>
      </c>
      <c r="T194" s="8" t="s">
        <v>29</v>
      </c>
      <c r="U194" s="8" t="s">
        <v>29</v>
      </c>
      <c r="V194" s="27" t="s">
        <v>29</v>
      </c>
      <c r="W194" s="28"/>
      <c r="X194" s="27" t="s">
        <v>29</v>
      </c>
      <c r="Y194" s="28"/>
    </row>
    <row r="195" spans="2:25" ht="13.5" customHeight="1">
      <c r="B195" s="33"/>
      <c r="C195" s="34"/>
      <c r="D195" s="2"/>
      <c r="E195" s="2" t="s">
        <v>73</v>
      </c>
      <c r="F195" s="31" t="s">
        <v>74</v>
      </c>
      <c r="G195" s="32"/>
      <c r="H195" s="27">
        <v>500</v>
      </c>
      <c r="I195" s="28"/>
      <c r="J195" s="8">
        <v>420</v>
      </c>
      <c r="K195" s="8">
        <v>420</v>
      </c>
      <c r="L195" s="8">
        <v>420</v>
      </c>
      <c r="M195" s="8" t="s">
        <v>29</v>
      </c>
      <c r="N195" s="8">
        <v>420</v>
      </c>
      <c r="O195" s="8" t="s">
        <v>29</v>
      </c>
      <c r="P195" s="8" t="s">
        <v>29</v>
      </c>
      <c r="Q195" s="8" t="s">
        <v>29</v>
      </c>
      <c r="R195" s="8" t="s">
        <v>29</v>
      </c>
      <c r="S195" s="8" t="s">
        <v>29</v>
      </c>
      <c r="T195" s="8" t="s">
        <v>29</v>
      </c>
      <c r="U195" s="8" t="s">
        <v>29</v>
      </c>
      <c r="V195" s="27" t="s">
        <v>29</v>
      </c>
      <c r="W195" s="28"/>
      <c r="X195" s="27" t="s">
        <v>29</v>
      </c>
      <c r="Y195" s="28"/>
    </row>
    <row r="196" spans="2:25" ht="13.5" customHeight="1">
      <c r="B196" s="33"/>
      <c r="C196" s="34"/>
      <c r="D196" s="2"/>
      <c r="E196" s="2" t="s">
        <v>34</v>
      </c>
      <c r="F196" s="31" t="s">
        <v>35</v>
      </c>
      <c r="G196" s="32"/>
      <c r="H196" s="27">
        <v>295742</v>
      </c>
      <c r="I196" s="28"/>
      <c r="J196" s="8">
        <v>289933.22</v>
      </c>
      <c r="K196" s="8">
        <v>289933.22</v>
      </c>
      <c r="L196" s="8">
        <v>289933.22</v>
      </c>
      <c r="M196" s="8" t="s">
        <v>29</v>
      </c>
      <c r="N196" s="8">
        <v>289933.22</v>
      </c>
      <c r="O196" s="8" t="s">
        <v>29</v>
      </c>
      <c r="P196" s="8" t="s">
        <v>29</v>
      </c>
      <c r="Q196" s="8" t="s">
        <v>29</v>
      </c>
      <c r="R196" s="8" t="s">
        <v>29</v>
      </c>
      <c r="S196" s="8" t="s">
        <v>29</v>
      </c>
      <c r="T196" s="8" t="s">
        <v>29</v>
      </c>
      <c r="U196" s="8" t="s">
        <v>29</v>
      </c>
      <c r="V196" s="27" t="s">
        <v>29</v>
      </c>
      <c r="W196" s="28"/>
      <c r="X196" s="27" t="s">
        <v>29</v>
      </c>
      <c r="Y196" s="28"/>
    </row>
    <row r="197" spans="2:25" ht="13.5" customHeight="1">
      <c r="B197" s="33"/>
      <c r="C197" s="34"/>
      <c r="D197" s="2"/>
      <c r="E197" s="2" t="s">
        <v>119</v>
      </c>
      <c r="F197" s="31" t="s">
        <v>120</v>
      </c>
      <c r="G197" s="32"/>
      <c r="H197" s="27">
        <v>7800</v>
      </c>
      <c r="I197" s="28"/>
      <c r="J197" s="8">
        <v>7768.68</v>
      </c>
      <c r="K197" s="8">
        <v>7768.68</v>
      </c>
      <c r="L197" s="8">
        <v>7768.68</v>
      </c>
      <c r="M197" s="8" t="s">
        <v>29</v>
      </c>
      <c r="N197" s="8">
        <v>7768.68</v>
      </c>
      <c r="O197" s="8" t="s">
        <v>29</v>
      </c>
      <c r="P197" s="8" t="s">
        <v>29</v>
      </c>
      <c r="Q197" s="8" t="s">
        <v>29</v>
      </c>
      <c r="R197" s="8" t="s">
        <v>29</v>
      </c>
      <c r="S197" s="8" t="s">
        <v>29</v>
      </c>
      <c r="T197" s="8" t="s">
        <v>29</v>
      </c>
      <c r="U197" s="8" t="s">
        <v>29</v>
      </c>
      <c r="V197" s="27" t="s">
        <v>29</v>
      </c>
      <c r="W197" s="28"/>
      <c r="X197" s="27" t="s">
        <v>29</v>
      </c>
      <c r="Y197" s="28"/>
    </row>
    <row r="198" spans="2:25" ht="24" customHeight="1">
      <c r="B198" s="33"/>
      <c r="C198" s="34"/>
      <c r="D198" s="2"/>
      <c r="E198" s="2" t="s">
        <v>121</v>
      </c>
      <c r="F198" s="31" t="s">
        <v>122</v>
      </c>
      <c r="G198" s="32"/>
      <c r="H198" s="27">
        <v>2020</v>
      </c>
      <c r="I198" s="28"/>
      <c r="J198" s="8">
        <v>2013</v>
      </c>
      <c r="K198" s="8">
        <v>2013</v>
      </c>
      <c r="L198" s="8">
        <v>2013</v>
      </c>
      <c r="M198" s="8" t="s">
        <v>29</v>
      </c>
      <c r="N198" s="8">
        <v>2013</v>
      </c>
      <c r="O198" s="8" t="s">
        <v>29</v>
      </c>
      <c r="P198" s="8" t="s">
        <v>29</v>
      </c>
      <c r="Q198" s="8" t="s">
        <v>29</v>
      </c>
      <c r="R198" s="8" t="s">
        <v>29</v>
      </c>
      <c r="S198" s="8" t="s">
        <v>29</v>
      </c>
      <c r="T198" s="8" t="s">
        <v>29</v>
      </c>
      <c r="U198" s="8" t="s">
        <v>29</v>
      </c>
      <c r="V198" s="27" t="s">
        <v>29</v>
      </c>
      <c r="W198" s="28"/>
      <c r="X198" s="27" t="s">
        <v>29</v>
      </c>
      <c r="Y198" s="28"/>
    </row>
    <row r="199" spans="2:25" ht="24" customHeight="1">
      <c r="B199" s="17"/>
      <c r="C199" s="18"/>
      <c r="D199" s="2"/>
      <c r="E199" s="2" t="s">
        <v>123</v>
      </c>
      <c r="F199" s="31" t="s">
        <v>122</v>
      </c>
      <c r="G199" s="32"/>
      <c r="H199" s="27">
        <v>2200</v>
      </c>
      <c r="I199" s="28"/>
      <c r="J199" s="8">
        <v>1754.05</v>
      </c>
      <c r="K199" s="8">
        <v>1754.05</v>
      </c>
      <c r="L199" s="8">
        <v>1754.05</v>
      </c>
      <c r="M199" s="8">
        <v>0</v>
      </c>
      <c r="N199" s="8">
        <v>1754.05</v>
      </c>
      <c r="O199" s="8">
        <v>0</v>
      </c>
      <c r="P199" s="8" t="s">
        <v>29</v>
      </c>
      <c r="Q199" s="8" t="s">
        <v>29</v>
      </c>
      <c r="R199" s="8" t="s">
        <v>29</v>
      </c>
      <c r="S199" s="8" t="s">
        <v>29</v>
      </c>
      <c r="T199" s="8" t="s">
        <v>29</v>
      </c>
      <c r="U199" s="8" t="s">
        <v>29</v>
      </c>
      <c r="V199" s="27" t="s">
        <v>29</v>
      </c>
      <c r="W199" s="28"/>
      <c r="X199" s="27" t="s">
        <v>29</v>
      </c>
      <c r="Y199" s="28"/>
    </row>
    <row r="200" spans="2:25" ht="13.5" customHeight="1">
      <c r="B200" s="33"/>
      <c r="C200" s="34"/>
      <c r="D200" s="2"/>
      <c r="E200" s="2" t="s">
        <v>36</v>
      </c>
      <c r="F200" s="31" t="s">
        <v>37</v>
      </c>
      <c r="G200" s="32"/>
      <c r="H200" s="27">
        <v>3000</v>
      </c>
      <c r="I200" s="28"/>
      <c r="J200" s="8">
        <v>1954.8</v>
      </c>
      <c r="K200" s="8">
        <v>1954.8</v>
      </c>
      <c r="L200" s="8">
        <v>1954.8</v>
      </c>
      <c r="M200" s="8" t="s">
        <v>29</v>
      </c>
      <c r="N200" s="8">
        <v>1954.8</v>
      </c>
      <c r="O200" s="8" t="s">
        <v>29</v>
      </c>
      <c r="P200" s="8" t="s">
        <v>29</v>
      </c>
      <c r="Q200" s="8" t="s">
        <v>29</v>
      </c>
      <c r="R200" s="8" t="s">
        <v>29</v>
      </c>
      <c r="S200" s="8" t="s">
        <v>29</v>
      </c>
      <c r="T200" s="8" t="s">
        <v>29</v>
      </c>
      <c r="U200" s="8" t="s">
        <v>29</v>
      </c>
      <c r="V200" s="27" t="s">
        <v>29</v>
      </c>
      <c r="W200" s="28"/>
      <c r="X200" s="27" t="s">
        <v>29</v>
      </c>
      <c r="Y200" s="28"/>
    </row>
    <row r="201" spans="2:25" ht="17.25" customHeight="1">
      <c r="B201" s="33"/>
      <c r="C201" s="34"/>
      <c r="D201" s="2"/>
      <c r="E201" s="2" t="s">
        <v>75</v>
      </c>
      <c r="F201" s="31" t="s">
        <v>76</v>
      </c>
      <c r="G201" s="32"/>
      <c r="H201" s="27">
        <v>9064</v>
      </c>
      <c r="I201" s="28"/>
      <c r="J201" s="8">
        <v>9063.13</v>
      </c>
      <c r="K201" s="8">
        <v>9063.13</v>
      </c>
      <c r="L201" s="8">
        <v>9063.13</v>
      </c>
      <c r="M201" s="8" t="s">
        <v>29</v>
      </c>
      <c r="N201" s="8">
        <v>9063.13</v>
      </c>
      <c r="O201" s="8" t="s">
        <v>29</v>
      </c>
      <c r="P201" s="8" t="s">
        <v>29</v>
      </c>
      <c r="Q201" s="8" t="s">
        <v>29</v>
      </c>
      <c r="R201" s="8" t="s">
        <v>29</v>
      </c>
      <c r="S201" s="8" t="s">
        <v>29</v>
      </c>
      <c r="T201" s="8" t="s">
        <v>29</v>
      </c>
      <c r="U201" s="8" t="s">
        <v>29</v>
      </c>
      <c r="V201" s="27" t="s">
        <v>29</v>
      </c>
      <c r="W201" s="28"/>
      <c r="X201" s="27" t="s">
        <v>29</v>
      </c>
      <c r="Y201" s="28"/>
    </row>
    <row r="202" spans="2:25" ht="13.5" customHeight="1">
      <c r="B202" s="33"/>
      <c r="C202" s="34"/>
      <c r="D202" s="2"/>
      <c r="E202" s="2" t="s">
        <v>92</v>
      </c>
      <c r="F202" s="31" t="s">
        <v>93</v>
      </c>
      <c r="G202" s="32"/>
      <c r="H202" s="27">
        <v>2000</v>
      </c>
      <c r="I202" s="28"/>
      <c r="J202" s="8">
        <v>1241.18</v>
      </c>
      <c r="K202" s="8">
        <v>1241.18</v>
      </c>
      <c r="L202" s="8">
        <v>1241.18</v>
      </c>
      <c r="M202" s="8" t="s">
        <v>29</v>
      </c>
      <c r="N202" s="8">
        <v>1241.18</v>
      </c>
      <c r="O202" s="8" t="s">
        <v>29</v>
      </c>
      <c r="P202" s="8" t="s">
        <v>29</v>
      </c>
      <c r="Q202" s="8" t="s">
        <v>29</v>
      </c>
      <c r="R202" s="8" t="s">
        <v>29</v>
      </c>
      <c r="S202" s="8" t="s">
        <v>29</v>
      </c>
      <c r="T202" s="8" t="s">
        <v>29</v>
      </c>
      <c r="U202" s="8" t="s">
        <v>29</v>
      </c>
      <c r="V202" s="27" t="s">
        <v>29</v>
      </c>
      <c r="W202" s="28"/>
      <c r="X202" s="27" t="s">
        <v>29</v>
      </c>
      <c r="Y202" s="28"/>
    </row>
    <row r="203" spans="2:25" ht="17.25" customHeight="1">
      <c r="B203" s="33"/>
      <c r="C203" s="34"/>
      <c r="D203" s="2"/>
      <c r="E203" s="2" t="s">
        <v>77</v>
      </c>
      <c r="F203" s="31" t="s">
        <v>78</v>
      </c>
      <c r="G203" s="32"/>
      <c r="H203" s="27">
        <v>310</v>
      </c>
      <c r="I203" s="28"/>
      <c r="J203" s="8">
        <v>310</v>
      </c>
      <c r="K203" s="8">
        <v>310</v>
      </c>
      <c r="L203" s="8">
        <v>310</v>
      </c>
      <c r="M203" s="8">
        <v>0</v>
      </c>
      <c r="N203" s="8">
        <v>310</v>
      </c>
      <c r="O203" s="8" t="s">
        <v>29</v>
      </c>
      <c r="P203" s="8" t="s">
        <v>29</v>
      </c>
      <c r="Q203" s="8" t="s">
        <v>29</v>
      </c>
      <c r="R203" s="8" t="s">
        <v>29</v>
      </c>
      <c r="S203" s="8" t="s">
        <v>29</v>
      </c>
      <c r="T203" s="8" t="s">
        <v>29</v>
      </c>
      <c r="U203" s="8" t="s">
        <v>29</v>
      </c>
      <c r="V203" s="27" t="s">
        <v>29</v>
      </c>
      <c r="W203" s="28"/>
      <c r="X203" s="27" t="s">
        <v>29</v>
      </c>
      <c r="Y203" s="28"/>
    </row>
    <row r="204" spans="2:25" ht="17.25" customHeight="1">
      <c r="B204" s="33"/>
      <c r="C204" s="34"/>
      <c r="D204" s="2"/>
      <c r="E204" s="2" t="s">
        <v>38</v>
      </c>
      <c r="F204" s="31" t="s">
        <v>39</v>
      </c>
      <c r="G204" s="32"/>
      <c r="H204" s="27">
        <v>19826</v>
      </c>
      <c r="I204" s="28"/>
      <c r="J204" s="8">
        <v>0</v>
      </c>
      <c r="K204" s="8">
        <v>0</v>
      </c>
      <c r="L204" s="8">
        <v>0</v>
      </c>
      <c r="M204" s="8" t="s">
        <v>29</v>
      </c>
      <c r="N204" s="8"/>
      <c r="O204" s="8" t="s">
        <v>29</v>
      </c>
      <c r="P204" s="8" t="s">
        <v>29</v>
      </c>
      <c r="Q204" s="8" t="s">
        <v>29</v>
      </c>
      <c r="R204" s="8" t="s">
        <v>29</v>
      </c>
      <c r="S204" s="8" t="s">
        <v>29</v>
      </c>
      <c r="T204" s="8" t="s">
        <v>29</v>
      </c>
      <c r="U204" s="8" t="s">
        <v>29</v>
      </c>
      <c r="V204" s="27" t="s">
        <v>29</v>
      </c>
      <c r="W204" s="28"/>
      <c r="X204" s="27" t="s">
        <v>29</v>
      </c>
      <c r="Y204" s="28"/>
    </row>
    <row r="205" spans="2:25" ht="17.25" customHeight="1">
      <c r="B205" s="33"/>
      <c r="C205" s="34"/>
      <c r="D205" s="2"/>
      <c r="E205" s="2" t="s">
        <v>79</v>
      </c>
      <c r="F205" s="31" t="s">
        <v>80</v>
      </c>
      <c r="G205" s="32"/>
      <c r="H205" s="27">
        <v>91361</v>
      </c>
      <c r="I205" s="28"/>
      <c r="J205" s="8">
        <v>91288.14</v>
      </c>
      <c r="K205" s="8" t="s">
        <v>29</v>
      </c>
      <c r="L205" s="8" t="s">
        <v>29</v>
      </c>
      <c r="M205" s="8" t="s">
        <v>29</v>
      </c>
      <c r="N205" s="8" t="s">
        <v>29</v>
      </c>
      <c r="O205" s="8" t="s">
        <v>29</v>
      </c>
      <c r="P205" s="8" t="s">
        <v>29</v>
      </c>
      <c r="Q205" s="8" t="s">
        <v>29</v>
      </c>
      <c r="R205" s="8" t="s">
        <v>29</v>
      </c>
      <c r="S205" s="8" t="s">
        <v>29</v>
      </c>
      <c r="T205" s="8">
        <v>91288.14</v>
      </c>
      <c r="U205" s="8">
        <v>91288.14</v>
      </c>
      <c r="V205" s="27" t="s">
        <v>29</v>
      </c>
      <c r="W205" s="28"/>
      <c r="X205" s="27" t="s">
        <v>29</v>
      </c>
      <c r="Y205" s="28"/>
    </row>
    <row r="206" spans="2:25" ht="24" customHeight="1">
      <c r="B206" s="44" t="s">
        <v>146</v>
      </c>
      <c r="C206" s="45"/>
      <c r="D206" s="1"/>
      <c r="E206" s="1"/>
      <c r="F206" s="29" t="s">
        <v>147</v>
      </c>
      <c r="G206" s="30"/>
      <c r="H206" s="25">
        <f>H207</f>
        <v>80000</v>
      </c>
      <c r="I206" s="26"/>
      <c r="J206" s="7">
        <f>J207</f>
        <v>77152.34</v>
      </c>
      <c r="K206" s="7">
        <f aca="true" t="shared" si="31" ref="K206:U206">K207</f>
        <v>77152.34</v>
      </c>
      <c r="L206" s="7">
        <f t="shared" si="31"/>
        <v>77152.34</v>
      </c>
      <c r="M206" s="7">
        <f t="shared" si="31"/>
        <v>0</v>
      </c>
      <c r="N206" s="7">
        <f t="shared" si="31"/>
        <v>77152.34</v>
      </c>
      <c r="O206" s="7">
        <f t="shared" si="31"/>
        <v>0</v>
      </c>
      <c r="P206" s="7">
        <f t="shared" si="31"/>
        <v>0</v>
      </c>
      <c r="Q206" s="7">
        <f t="shared" si="31"/>
        <v>0</v>
      </c>
      <c r="R206" s="7">
        <f t="shared" si="31"/>
        <v>0</v>
      </c>
      <c r="S206" s="7">
        <f t="shared" si="31"/>
        <v>0</v>
      </c>
      <c r="T206" s="7">
        <f t="shared" si="31"/>
        <v>0</v>
      </c>
      <c r="U206" s="7">
        <f t="shared" si="31"/>
        <v>0</v>
      </c>
      <c r="V206" s="25">
        <f>V207</f>
        <v>0</v>
      </c>
      <c r="W206" s="26"/>
      <c r="X206" s="25">
        <f>X207</f>
        <v>0</v>
      </c>
      <c r="Y206" s="26"/>
    </row>
    <row r="207" spans="2:25" ht="17.25" customHeight="1">
      <c r="B207" s="44"/>
      <c r="C207" s="45"/>
      <c r="D207" s="1" t="s">
        <v>148</v>
      </c>
      <c r="E207" s="1"/>
      <c r="F207" s="29" t="s">
        <v>149</v>
      </c>
      <c r="G207" s="30"/>
      <c r="H207" s="25">
        <f>H208+H209</f>
        <v>80000</v>
      </c>
      <c r="I207" s="26"/>
      <c r="J207" s="7">
        <f>SUM(J208:J209)</f>
        <v>77152.34</v>
      </c>
      <c r="K207" s="7">
        <f aca="true" t="shared" si="32" ref="K207:U207">SUM(K208:K209)</f>
        <v>77152.34</v>
      </c>
      <c r="L207" s="7">
        <f t="shared" si="32"/>
        <v>77152.34</v>
      </c>
      <c r="M207" s="7">
        <f t="shared" si="32"/>
        <v>0</v>
      </c>
      <c r="N207" s="7">
        <f t="shared" si="32"/>
        <v>77152.34</v>
      </c>
      <c r="O207" s="7">
        <f t="shared" si="32"/>
        <v>0</v>
      </c>
      <c r="P207" s="7">
        <f t="shared" si="32"/>
        <v>0</v>
      </c>
      <c r="Q207" s="7">
        <f t="shared" si="32"/>
        <v>0</v>
      </c>
      <c r="R207" s="7">
        <f t="shared" si="32"/>
        <v>0</v>
      </c>
      <c r="S207" s="7">
        <f t="shared" si="32"/>
        <v>0</v>
      </c>
      <c r="T207" s="7">
        <f t="shared" si="32"/>
        <v>0</v>
      </c>
      <c r="U207" s="7">
        <f t="shared" si="32"/>
        <v>0</v>
      </c>
      <c r="V207" s="25">
        <f>SUM(V208:V209)</f>
        <v>0</v>
      </c>
      <c r="W207" s="46"/>
      <c r="X207" s="25">
        <f>SUM(X208:X209)</f>
        <v>0</v>
      </c>
      <c r="Y207" s="46"/>
    </row>
    <row r="208" spans="2:25" ht="13.5" customHeight="1">
      <c r="B208" s="33"/>
      <c r="C208" s="34"/>
      <c r="D208" s="2"/>
      <c r="E208" s="2" t="s">
        <v>34</v>
      </c>
      <c r="F208" s="31" t="s">
        <v>35</v>
      </c>
      <c r="G208" s="32"/>
      <c r="H208" s="27">
        <v>69000</v>
      </c>
      <c r="I208" s="28"/>
      <c r="J208" s="8">
        <v>67384.88</v>
      </c>
      <c r="K208" s="8">
        <v>67384.88</v>
      </c>
      <c r="L208" s="8">
        <v>67384.88</v>
      </c>
      <c r="M208" s="8" t="s">
        <v>29</v>
      </c>
      <c r="N208" s="8">
        <v>67384.88</v>
      </c>
      <c r="O208" s="8" t="s">
        <v>29</v>
      </c>
      <c r="P208" s="8" t="s">
        <v>29</v>
      </c>
      <c r="Q208" s="8" t="s">
        <v>29</v>
      </c>
      <c r="R208" s="8" t="s">
        <v>29</v>
      </c>
      <c r="S208" s="8" t="s">
        <v>29</v>
      </c>
      <c r="T208" s="8" t="s">
        <v>29</v>
      </c>
      <c r="U208" s="8" t="s">
        <v>29</v>
      </c>
      <c r="V208" s="27" t="s">
        <v>29</v>
      </c>
      <c r="W208" s="28"/>
      <c r="X208" s="27" t="s">
        <v>29</v>
      </c>
      <c r="Y208" s="28"/>
    </row>
    <row r="209" spans="2:25" ht="13.5" customHeight="1">
      <c r="B209" s="33"/>
      <c r="C209" s="34"/>
      <c r="D209" s="2"/>
      <c r="E209" s="2" t="s">
        <v>92</v>
      </c>
      <c r="F209" s="31" t="s">
        <v>93</v>
      </c>
      <c r="G209" s="32"/>
      <c r="H209" s="27">
        <v>11000</v>
      </c>
      <c r="I209" s="28"/>
      <c r="J209" s="8">
        <v>9767.46</v>
      </c>
      <c r="K209" s="8">
        <v>9767.46</v>
      </c>
      <c r="L209" s="8">
        <v>9767.46</v>
      </c>
      <c r="M209" s="8" t="s">
        <v>29</v>
      </c>
      <c r="N209" s="8">
        <v>9767.46</v>
      </c>
      <c r="O209" s="8" t="s">
        <v>29</v>
      </c>
      <c r="P209" s="8" t="s">
        <v>29</v>
      </c>
      <c r="Q209" s="8" t="s">
        <v>29</v>
      </c>
      <c r="R209" s="8" t="s">
        <v>29</v>
      </c>
      <c r="S209" s="8" t="s">
        <v>29</v>
      </c>
      <c r="T209" s="8" t="s">
        <v>29</v>
      </c>
      <c r="U209" s="8" t="s">
        <v>29</v>
      </c>
      <c r="V209" s="27" t="s">
        <v>29</v>
      </c>
      <c r="W209" s="28"/>
      <c r="X209" s="27" t="s">
        <v>29</v>
      </c>
      <c r="Y209" s="28"/>
    </row>
    <row r="210" spans="2:25" ht="13.5" customHeight="1">
      <c r="B210" s="44" t="s">
        <v>150</v>
      </c>
      <c r="C210" s="45"/>
      <c r="D210" s="1"/>
      <c r="E210" s="1"/>
      <c r="F210" s="29" t="s">
        <v>151</v>
      </c>
      <c r="G210" s="30"/>
      <c r="H210" s="25">
        <f>H211</f>
        <v>1024902</v>
      </c>
      <c r="I210" s="26"/>
      <c r="J210" s="7">
        <f>J211</f>
        <v>731918.08</v>
      </c>
      <c r="K210" s="7">
        <f aca="true" t="shared" si="33" ref="K210:U210">K211</f>
        <v>731918.08</v>
      </c>
      <c r="L210" s="7">
        <f t="shared" si="33"/>
        <v>0</v>
      </c>
      <c r="M210" s="7">
        <f t="shared" si="33"/>
        <v>0</v>
      </c>
      <c r="N210" s="7">
        <f t="shared" si="33"/>
        <v>0</v>
      </c>
      <c r="O210" s="7">
        <f t="shared" si="33"/>
        <v>0</v>
      </c>
      <c r="P210" s="7">
        <f t="shared" si="33"/>
        <v>0</v>
      </c>
      <c r="Q210" s="7">
        <f t="shared" si="33"/>
        <v>0</v>
      </c>
      <c r="R210" s="7">
        <f t="shared" si="33"/>
        <v>0</v>
      </c>
      <c r="S210" s="7">
        <f t="shared" si="33"/>
        <v>731918.08</v>
      </c>
      <c r="T210" s="7">
        <f t="shared" si="33"/>
        <v>0</v>
      </c>
      <c r="U210" s="7">
        <f t="shared" si="33"/>
        <v>0</v>
      </c>
      <c r="V210" s="25" t="str">
        <f>V211</f>
        <v>0,00</v>
      </c>
      <c r="W210" s="26"/>
      <c r="X210" s="25" t="str">
        <f>X211</f>
        <v>0,00</v>
      </c>
      <c r="Y210" s="26"/>
    </row>
    <row r="211" spans="2:25" ht="17.25" customHeight="1">
      <c r="B211" s="44"/>
      <c r="C211" s="45"/>
      <c r="D211" s="1" t="s">
        <v>152</v>
      </c>
      <c r="E211" s="1"/>
      <c r="F211" s="29" t="s">
        <v>153</v>
      </c>
      <c r="G211" s="30"/>
      <c r="H211" s="25">
        <f>H213+H212</f>
        <v>1024902</v>
      </c>
      <c r="I211" s="26"/>
      <c r="J211" s="7">
        <f>J213+J212</f>
        <v>731918.08</v>
      </c>
      <c r="K211" s="7">
        <f aca="true" t="shared" si="34" ref="K211:P211">K213+K212</f>
        <v>731918.08</v>
      </c>
      <c r="L211" s="7">
        <f t="shared" si="34"/>
        <v>0</v>
      </c>
      <c r="M211" s="7">
        <f t="shared" si="34"/>
        <v>0</v>
      </c>
      <c r="N211" s="7">
        <f t="shared" si="34"/>
        <v>0</v>
      </c>
      <c r="O211" s="7">
        <f t="shared" si="34"/>
        <v>0</v>
      </c>
      <c r="P211" s="7">
        <f t="shared" si="34"/>
        <v>0</v>
      </c>
      <c r="Q211" s="7">
        <f>Q213+Q212</f>
        <v>0</v>
      </c>
      <c r="R211" s="7">
        <f>R213+R212</f>
        <v>0</v>
      </c>
      <c r="S211" s="7">
        <f>S213+S212</f>
        <v>731918.08</v>
      </c>
      <c r="T211" s="7">
        <f>T213+T212</f>
        <v>0</v>
      </c>
      <c r="U211" s="7">
        <f>U213+U212</f>
        <v>0</v>
      </c>
      <c r="V211" s="25" t="str">
        <f>V213</f>
        <v>0,00</v>
      </c>
      <c r="W211" s="26"/>
      <c r="X211" s="25" t="str">
        <f>X213</f>
        <v>0,00</v>
      </c>
      <c r="Y211" s="26"/>
    </row>
    <row r="212" spans="2:25" ht="17.25" customHeight="1">
      <c r="B212" s="14"/>
      <c r="C212" s="15"/>
      <c r="D212" s="1"/>
      <c r="E212" s="1" t="s">
        <v>312</v>
      </c>
      <c r="F212" s="31" t="s">
        <v>313</v>
      </c>
      <c r="G212" s="32"/>
      <c r="H212" s="27">
        <v>5600</v>
      </c>
      <c r="I212" s="28"/>
      <c r="J212" s="7">
        <v>5600</v>
      </c>
      <c r="K212" s="7">
        <v>5600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5600</v>
      </c>
      <c r="T212" s="7">
        <v>0</v>
      </c>
      <c r="U212" s="7">
        <v>0</v>
      </c>
      <c r="V212" s="25" t="str">
        <f>V214</f>
        <v>0,00</v>
      </c>
      <c r="W212" s="26"/>
      <c r="X212" s="25" t="str">
        <f>X214</f>
        <v>0,00</v>
      </c>
      <c r="Y212" s="26"/>
    </row>
    <row r="213" spans="2:25" ht="24" customHeight="1">
      <c r="B213" s="33"/>
      <c r="C213" s="34"/>
      <c r="D213" s="2"/>
      <c r="E213" s="2" t="s">
        <v>154</v>
      </c>
      <c r="F213" s="31" t="s">
        <v>155</v>
      </c>
      <c r="G213" s="32"/>
      <c r="H213" s="27">
        <v>1019302</v>
      </c>
      <c r="I213" s="28"/>
      <c r="J213" s="8">
        <v>726318.08</v>
      </c>
      <c r="K213" s="8">
        <v>726318.08</v>
      </c>
      <c r="L213" s="8" t="s">
        <v>29</v>
      </c>
      <c r="M213" s="8" t="s">
        <v>29</v>
      </c>
      <c r="N213" s="8" t="s">
        <v>29</v>
      </c>
      <c r="O213" s="8" t="s">
        <v>29</v>
      </c>
      <c r="P213" s="8" t="s">
        <v>29</v>
      </c>
      <c r="Q213" s="8" t="s">
        <v>29</v>
      </c>
      <c r="R213" s="8" t="s">
        <v>29</v>
      </c>
      <c r="S213" s="8">
        <v>726318.08</v>
      </c>
      <c r="T213" s="8" t="s">
        <v>29</v>
      </c>
      <c r="U213" s="8" t="s">
        <v>29</v>
      </c>
      <c r="V213" s="27" t="s">
        <v>29</v>
      </c>
      <c r="W213" s="28"/>
      <c r="X213" s="27" t="s">
        <v>29</v>
      </c>
      <c r="Y213" s="28"/>
    </row>
    <row r="214" spans="2:25" ht="13.5" customHeight="1">
      <c r="B214" s="44" t="s">
        <v>156</v>
      </c>
      <c r="C214" s="45"/>
      <c r="D214" s="1"/>
      <c r="E214" s="1"/>
      <c r="F214" s="29" t="s">
        <v>157</v>
      </c>
      <c r="G214" s="30"/>
      <c r="H214" s="25">
        <f>H215+H217</f>
        <v>11725</v>
      </c>
      <c r="I214" s="26"/>
      <c r="J214" s="7">
        <f>J217+J215</f>
        <v>574.12</v>
      </c>
      <c r="K214" s="7">
        <f aca="true" t="shared" si="35" ref="K214:U214">K217+K215</f>
        <v>574.12</v>
      </c>
      <c r="L214" s="7">
        <f t="shared" si="35"/>
        <v>574.12</v>
      </c>
      <c r="M214" s="7">
        <f t="shared" si="35"/>
        <v>0</v>
      </c>
      <c r="N214" s="7">
        <f t="shared" si="35"/>
        <v>574.12</v>
      </c>
      <c r="O214" s="7">
        <f t="shared" si="35"/>
        <v>0</v>
      </c>
      <c r="P214" s="7">
        <f t="shared" si="35"/>
        <v>0</v>
      </c>
      <c r="Q214" s="7">
        <f t="shared" si="35"/>
        <v>0</v>
      </c>
      <c r="R214" s="7">
        <f t="shared" si="35"/>
        <v>0</v>
      </c>
      <c r="S214" s="7">
        <f t="shared" si="35"/>
        <v>0</v>
      </c>
      <c r="T214" s="7">
        <f t="shared" si="35"/>
        <v>0</v>
      </c>
      <c r="U214" s="7">
        <f t="shared" si="35"/>
        <v>0</v>
      </c>
      <c r="V214" s="25" t="s">
        <v>29</v>
      </c>
      <c r="W214" s="26"/>
      <c r="X214" s="25" t="s">
        <v>29</v>
      </c>
      <c r="Y214" s="26"/>
    </row>
    <row r="215" spans="2:25" ht="13.5" customHeight="1">
      <c r="B215" s="14"/>
      <c r="C215" s="15"/>
      <c r="D215" s="1" t="s">
        <v>265</v>
      </c>
      <c r="E215" s="1"/>
      <c r="F215" s="29" t="s">
        <v>267</v>
      </c>
      <c r="G215" s="30"/>
      <c r="H215" s="25">
        <f>H216</f>
        <v>0</v>
      </c>
      <c r="I215" s="26"/>
      <c r="J215" s="7">
        <f>J216</f>
        <v>574.12</v>
      </c>
      <c r="K215" s="7">
        <f aca="true" t="shared" si="36" ref="K215:U215">K216</f>
        <v>574.12</v>
      </c>
      <c r="L215" s="7">
        <f t="shared" si="36"/>
        <v>574.12</v>
      </c>
      <c r="M215" s="7">
        <f t="shared" si="36"/>
        <v>0</v>
      </c>
      <c r="N215" s="7">
        <f t="shared" si="36"/>
        <v>574.12</v>
      </c>
      <c r="O215" s="7">
        <f t="shared" si="36"/>
        <v>0</v>
      </c>
      <c r="P215" s="7">
        <f t="shared" si="36"/>
        <v>0</v>
      </c>
      <c r="Q215" s="7">
        <f t="shared" si="36"/>
        <v>0</v>
      </c>
      <c r="R215" s="7">
        <f t="shared" si="36"/>
        <v>0</v>
      </c>
      <c r="S215" s="7">
        <f t="shared" si="36"/>
        <v>0</v>
      </c>
      <c r="T215" s="7">
        <f t="shared" si="36"/>
        <v>0</v>
      </c>
      <c r="U215" s="7">
        <f t="shared" si="36"/>
        <v>0</v>
      </c>
      <c r="V215" s="25" t="str">
        <f>V216</f>
        <v>0,00</v>
      </c>
      <c r="W215" s="26"/>
      <c r="X215" s="25" t="str">
        <f>X216</f>
        <v>0,00</v>
      </c>
      <c r="Y215" s="26"/>
    </row>
    <row r="216" spans="2:25" ht="13.5" customHeight="1">
      <c r="B216" s="14"/>
      <c r="C216" s="15"/>
      <c r="D216" s="1"/>
      <c r="E216" s="1" t="s">
        <v>266</v>
      </c>
      <c r="F216" s="29" t="s">
        <v>268</v>
      </c>
      <c r="G216" s="30"/>
      <c r="H216" s="25">
        <v>0</v>
      </c>
      <c r="I216" s="26"/>
      <c r="J216" s="7">
        <v>574.12</v>
      </c>
      <c r="K216" s="7">
        <v>574.12</v>
      </c>
      <c r="L216" s="7">
        <v>574.12</v>
      </c>
      <c r="M216" s="7">
        <v>0</v>
      </c>
      <c r="N216" s="7">
        <v>574.12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25" t="str">
        <f>V217</f>
        <v>0,00</v>
      </c>
      <c r="W216" s="26"/>
      <c r="X216" s="25" t="str">
        <f>X217</f>
        <v>0,00</v>
      </c>
      <c r="Y216" s="26"/>
    </row>
    <row r="217" spans="2:25" ht="13.5" customHeight="1">
      <c r="B217" s="44"/>
      <c r="C217" s="45"/>
      <c r="D217" s="1" t="s">
        <v>158</v>
      </c>
      <c r="E217" s="1"/>
      <c r="F217" s="29" t="s">
        <v>159</v>
      </c>
      <c r="G217" s="30"/>
      <c r="H217" s="25">
        <f>H218</f>
        <v>11725</v>
      </c>
      <c r="I217" s="26"/>
      <c r="J217" s="7">
        <f>J218</f>
        <v>0</v>
      </c>
      <c r="K217" s="7">
        <f aca="true" t="shared" si="37" ref="K217:U217">K218</f>
        <v>0</v>
      </c>
      <c r="L217" s="7">
        <f t="shared" si="37"/>
        <v>0</v>
      </c>
      <c r="M217" s="7">
        <f t="shared" si="37"/>
        <v>0</v>
      </c>
      <c r="N217" s="7">
        <f t="shared" si="37"/>
        <v>0</v>
      </c>
      <c r="O217" s="7" t="str">
        <f t="shared" si="37"/>
        <v>0,00</v>
      </c>
      <c r="P217" s="7" t="str">
        <f t="shared" si="37"/>
        <v>0,00</v>
      </c>
      <c r="Q217" s="7" t="str">
        <f t="shared" si="37"/>
        <v>0,00</v>
      </c>
      <c r="R217" s="7" t="str">
        <f t="shared" si="37"/>
        <v>0,00</v>
      </c>
      <c r="S217" s="7" t="str">
        <f t="shared" si="37"/>
        <v>0,00</v>
      </c>
      <c r="T217" s="7" t="str">
        <f t="shared" si="37"/>
        <v>0,00</v>
      </c>
      <c r="U217" s="7" t="str">
        <f t="shared" si="37"/>
        <v>0,00</v>
      </c>
      <c r="V217" s="25" t="str">
        <f>V218</f>
        <v>0,00</v>
      </c>
      <c r="W217" s="26"/>
      <c r="X217" s="25" t="str">
        <f>X218</f>
        <v>0,00</v>
      </c>
      <c r="Y217" s="26"/>
    </row>
    <row r="218" spans="2:25" ht="13.5" customHeight="1">
      <c r="B218" s="33"/>
      <c r="C218" s="34"/>
      <c r="D218" s="2"/>
      <c r="E218" s="2" t="s">
        <v>160</v>
      </c>
      <c r="F218" s="31" t="s">
        <v>161</v>
      </c>
      <c r="G218" s="32"/>
      <c r="H218" s="27">
        <v>11725</v>
      </c>
      <c r="I218" s="28"/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 t="s">
        <v>29</v>
      </c>
      <c r="P218" s="8" t="s">
        <v>29</v>
      </c>
      <c r="Q218" s="8" t="s">
        <v>29</v>
      </c>
      <c r="R218" s="8" t="s">
        <v>29</v>
      </c>
      <c r="S218" s="8" t="s">
        <v>29</v>
      </c>
      <c r="T218" s="8" t="s">
        <v>29</v>
      </c>
      <c r="U218" s="8" t="s">
        <v>29</v>
      </c>
      <c r="V218" s="27" t="s">
        <v>29</v>
      </c>
      <c r="W218" s="28"/>
      <c r="X218" s="27" t="s">
        <v>29</v>
      </c>
      <c r="Y218" s="28"/>
    </row>
    <row r="219" spans="2:25" ht="13.5" customHeight="1">
      <c r="B219" s="44" t="s">
        <v>162</v>
      </c>
      <c r="C219" s="45"/>
      <c r="D219" s="1"/>
      <c r="E219" s="1"/>
      <c r="F219" s="29" t="s">
        <v>163</v>
      </c>
      <c r="G219" s="30"/>
      <c r="H219" s="25">
        <f>H220+H241+H253+H277+H297+H299+H322+H345+H349</f>
        <v>15934654</v>
      </c>
      <c r="I219" s="26"/>
      <c r="J219" s="7">
        <f aca="true" t="shared" si="38" ref="J219:V219">J220+J241+J253+J277+J297+J299+J322+J345+J349</f>
        <v>15755007.440000001</v>
      </c>
      <c r="K219" s="7">
        <f t="shared" si="38"/>
        <v>15668318.430000002</v>
      </c>
      <c r="L219" s="7">
        <f t="shared" si="38"/>
        <v>14748366.020000003</v>
      </c>
      <c r="M219" s="7">
        <f t="shared" si="38"/>
        <v>12138996.180000002</v>
      </c>
      <c r="N219" s="7">
        <f t="shared" si="38"/>
        <v>2609369.84</v>
      </c>
      <c r="O219" s="7">
        <f t="shared" si="38"/>
        <v>265767.35</v>
      </c>
      <c r="P219" s="7">
        <f t="shared" si="38"/>
        <v>654185.06</v>
      </c>
      <c r="Q219" s="7">
        <f t="shared" si="38"/>
        <v>0</v>
      </c>
      <c r="R219" s="7">
        <f t="shared" si="38"/>
        <v>0</v>
      </c>
      <c r="S219" s="7">
        <f t="shared" si="38"/>
        <v>0</v>
      </c>
      <c r="T219" s="7">
        <f t="shared" si="38"/>
        <v>86689.01</v>
      </c>
      <c r="U219" s="7">
        <f t="shared" si="38"/>
        <v>86689.01</v>
      </c>
      <c r="V219" s="25">
        <f t="shared" si="38"/>
        <v>0</v>
      </c>
      <c r="W219" s="26"/>
      <c r="X219" s="25" t="s">
        <v>29</v>
      </c>
      <c r="Y219" s="26"/>
    </row>
    <row r="220" spans="2:25" ht="13.5" customHeight="1">
      <c r="B220" s="44"/>
      <c r="C220" s="45"/>
      <c r="D220" s="1" t="s">
        <v>164</v>
      </c>
      <c r="E220" s="1"/>
      <c r="F220" s="29" t="s">
        <v>165</v>
      </c>
      <c r="G220" s="30"/>
      <c r="H220" s="25">
        <f>SUM(H221:H240)</f>
        <v>6404422</v>
      </c>
      <c r="I220" s="26"/>
      <c r="J220" s="7">
        <f aca="true" t="shared" si="39" ref="J220:V220">SUM(J221:J240)</f>
        <v>6350855.370000002</v>
      </c>
      <c r="K220" s="7">
        <f t="shared" si="39"/>
        <v>6293609.120000002</v>
      </c>
      <c r="L220" s="7">
        <f t="shared" si="39"/>
        <v>5994454.380000002</v>
      </c>
      <c r="M220" s="7">
        <f t="shared" si="39"/>
        <v>5247402.260000001</v>
      </c>
      <c r="N220" s="7">
        <f t="shared" si="39"/>
        <v>747052.12</v>
      </c>
      <c r="O220" s="7">
        <f t="shared" si="39"/>
        <v>0</v>
      </c>
      <c r="P220" s="7">
        <f t="shared" si="39"/>
        <v>299154.74</v>
      </c>
      <c r="Q220" s="7">
        <f t="shared" si="39"/>
        <v>0</v>
      </c>
      <c r="R220" s="7">
        <f t="shared" si="39"/>
        <v>0</v>
      </c>
      <c r="S220" s="7">
        <f t="shared" si="39"/>
        <v>0</v>
      </c>
      <c r="T220" s="7">
        <f t="shared" si="39"/>
        <v>57246.25</v>
      </c>
      <c r="U220" s="7">
        <f t="shared" si="39"/>
        <v>57246.25</v>
      </c>
      <c r="V220" s="25">
        <f t="shared" si="39"/>
        <v>0</v>
      </c>
      <c r="W220" s="26"/>
      <c r="X220" s="25">
        <f>SUM(X221:X240)</f>
        <v>0</v>
      </c>
      <c r="Y220" s="26"/>
    </row>
    <row r="221" spans="2:25" ht="13.5" customHeight="1">
      <c r="B221" s="33"/>
      <c r="C221" s="34"/>
      <c r="D221" s="2"/>
      <c r="E221" s="2" t="s">
        <v>63</v>
      </c>
      <c r="F221" s="31" t="s">
        <v>64</v>
      </c>
      <c r="G221" s="32"/>
      <c r="H221" s="27">
        <v>299673</v>
      </c>
      <c r="I221" s="28"/>
      <c r="J221" s="8">
        <v>299154.74</v>
      </c>
      <c r="K221" s="8">
        <v>299154.74</v>
      </c>
      <c r="L221" s="8">
        <v>0</v>
      </c>
      <c r="M221" s="8" t="s">
        <v>29</v>
      </c>
      <c r="N221" s="8" t="s">
        <v>29</v>
      </c>
      <c r="O221" s="8" t="s">
        <v>29</v>
      </c>
      <c r="P221" s="8">
        <v>299154.74</v>
      </c>
      <c r="Q221" s="8" t="s">
        <v>29</v>
      </c>
      <c r="R221" s="8" t="s">
        <v>29</v>
      </c>
      <c r="S221" s="8" t="s">
        <v>29</v>
      </c>
      <c r="T221" s="8" t="s">
        <v>29</v>
      </c>
      <c r="U221" s="8" t="s">
        <v>29</v>
      </c>
      <c r="V221" s="27" t="s">
        <v>29</v>
      </c>
      <c r="W221" s="28"/>
      <c r="X221" s="27" t="s">
        <v>29</v>
      </c>
      <c r="Y221" s="28"/>
    </row>
    <row r="222" spans="2:25" ht="13.5" customHeight="1">
      <c r="B222" s="33"/>
      <c r="C222" s="34"/>
      <c r="D222" s="2"/>
      <c r="E222" s="2" t="s">
        <v>49</v>
      </c>
      <c r="F222" s="31" t="s">
        <v>50</v>
      </c>
      <c r="G222" s="32"/>
      <c r="H222" s="27">
        <v>4143127</v>
      </c>
      <c r="I222" s="28"/>
      <c r="J222" s="8">
        <v>4106112.17</v>
      </c>
      <c r="K222" s="8">
        <v>4106112.17</v>
      </c>
      <c r="L222" s="8">
        <v>4106112.17</v>
      </c>
      <c r="M222" s="8">
        <v>4106112.17</v>
      </c>
      <c r="N222" s="8" t="s">
        <v>29</v>
      </c>
      <c r="O222" s="8" t="s">
        <v>29</v>
      </c>
      <c r="P222" s="8" t="s">
        <v>29</v>
      </c>
      <c r="Q222" s="8" t="s">
        <v>29</v>
      </c>
      <c r="R222" s="8" t="s">
        <v>29</v>
      </c>
      <c r="S222" s="8" t="s">
        <v>29</v>
      </c>
      <c r="T222" s="8" t="s">
        <v>29</v>
      </c>
      <c r="U222" s="8" t="s">
        <v>29</v>
      </c>
      <c r="V222" s="27" t="s">
        <v>29</v>
      </c>
      <c r="W222" s="28"/>
      <c r="X222" s="27" t="s">
        <v>29</v>
      </c>
      <c r="Y222" s="28"/>
    </row>
    <row r="223" spans="2:25" ht="13.5" customHeight="1">
      <c r="B223" s="33"/>
      <c r="C223" s="34"/>
      <c r="D223" s="2"/>
      <c r="E223" s="2" t="s">
        <v>65</v>
      </c>
      <c r="F223" s="31" t="s">
        <v>66</v>
      </c>
      <c r="G223" s="32"/>
      <c r="H223" s="27">
        <v>312200</v>
      </c>
      <c r="I223" s="28"/>
      <c r="J223" s="8">
        <v>312198.24</v>
      </c>
      <c r="K223" s="8">
        <v>312198.24</v>
      </c>
      <c r="L223" s="8">
        <v>312198.24</v>
      </c>
      <c r="M223" s="8">
        <v>312198.24</v>
      </c>
      <c r="N223" s="8" t="s">
        <v>29</v>
      </c>
      <c r="O223" s="8" t="s">
        <v>29</v>
      </c>
      <c r="P223" s="8" t="s">
        <v>29</v>
      </c>
      <c r="Q223" s="8" t="s">
        <v>29</v>
      </c>
      <c r="R223" s="8" t="s">
        <v>29</v>
      </c>
      <c r="S223" s="8" t="s">
        <v>29</v>
      </c>
      <c r="T223" s="8" t="s">
        <v>29</v>
      </c>
      <c r="U223" s="8" t="s">
        <v>29</v>
      </c>
      <c r="V223" s="27" t="s">
        <v>29</v>
      </c>
      <c r="W223" s="28"/>
      <c r="X223" s="27" t="s">
        <v>29</v>
      </c>
      <c r="Y223" s="28"/>
    </row>
    <row r="224" spans="2:25" ht="13.5" customHeight="1">
      <c r="B224" s="33"/>
      <c r="C224" s="34"/>
      <c r="D224" s="2"/>
      <c r="E224" s="2" t="s">
        <v>51</v>
      </c>
      <c r="F224" s="31" t="s">
        <v>52</v>
      </c>
      <c r="G224" s="32"/>
      <c r="H224" s="27">
        <v>720731</v>
      </c>
      <c r="I224" s="28"/>
      <c r="J224" s="8">
        <v>719346.62</v>
      </c>
      <c r="K224" s="8">
        <v>719346.62</v>
      </c>
      <c r="L224" s="8">
        <v>719346.62</v>
      </c>
      <c r="M224" s="8">
        <v>719346.62</v>
      </c>
      <c r="N224" s="8" t="s">
        <v>29</v>
      </c>
      <c r="O224" s="8" t="s">
        <v>29</v>
      </c>
      <c r="P224" s="8" t="s">
        <v>29</v>
      </c>
      <c r="Q224" s="8" t="s">
        <v>29</v>
      </c>
      <c r="R224" s="8" t="s">
        <v>29</v>
      </c>
      <c r="S224" s="8" t="s">
        <v>29</v>
      </c>
      <c r="T224" s="8" t="s">
        <v>29</v>
      </c>
      <c r="U224" s="8" t="s">
        <v>29</v>
      </c>
      <c r="V224" s="27" t="s">
        <v>29</v>
      </c>
      <c r="W224" s="28"/>
      <c r="X224" s="27" t="s">
        <v>29</v>
      </c>
      <c r="Y224" s="28"/>
    </row>
    <row r="225" spans="2:25" ht="13.5" customHeight="1">
      <c r="B225" s="33"/>
      <c r="C225" s="34"/>
      <c r="D225" s="2"/>
      <c r="E225" s="2" t="s">
        <v>53</v>
      </c>
      <c r="F225" s="31" t="s">
        <v>54</v>
      </c>
      <c r="G225" s="32"/>
      <c r="H225" s="27">
        <v>111588</v>
      </c>
      <c r="I225" s="28"/>
      <c r="J225" s="8">
        <v>104879.23</v>
      </c>
      <c r="K225" s="8">
        <v>104879.23</v>
      </c>
      <c r="L225" s="8">
        <v>104879.23</v>
      </c>
      <c r="M225" s="8">
        <v>104879.23</v>
      </c>
      <c r="N225" s="8" t="s">
        <v>29</v>
      </c>
      <c r="O225" s="8" t="s">
        <v>29</v>
      </c>
      <c r="P225" s="8" t="s">
        <v>29</v>
      </c>
      <c r="Q225" s="8" t="s">
        <v>29</v>
      </c>
      <c r="R225" s="8" t="s">
        <v>29</v>
      </c>
      <c r="S225" s="8" t="s">
        <v>29</v>
      </c>
      <c r="T225" s="8" t="s">
        <v>29</v>
      </c>
      <c r="U225" s="8" t="s">
        <v>29</v>
      </c>
      <c r="V225" s="27" t="s">
        <v>29</v>
      </c>
      <c r="W225" s="28"/>
      <c r="X225" s="27" t="s">
        <v>29</v>
      </c>
      <c r="Y225" s="28"/>
    </row>
    <row r="226" spans="2:25" ht="13.5" customHeight="1">
      <c r="B226" s="33"/>
      <c r="C226" s="34"/>
      <c r="D226" s="2"/>
      <c r="E226" s="2" t="s">
        <v>86</v>
      </c>
      <c r="F226" s="31" t="s">
        <v>87</v>
      </c>
      <c r="G226" s="32"/>
      <c r="H226" s="27">
        <v>6747</v>
      </c>
      <c r="I226" s="28"/>
      <c r="J226" s="8">
        <v>4866</v>
      </c>
      <c r="K226" s="8">
        <v>4866</v>
      </c>
      <c r="L226" s="8">
        <v>4866</v>
      </c>
      <c r="M226" s="8">
        <v>4866</v>
      </c>
      <c r="N226" s="8" t="s">
        <v>29</v>
      </c>
      <c r="O226" s="8" t="s">
        <v>29</v>
      </c>
      <c r="P226" s="8" t="s">
        <v>29</v>
      </c>
      <c r="Q226" s="8" t="s">
        <v>29</v>
      </c>
      <c r="R226" s="8" t="s">
        <v>29</v>
      </c>
      <c r="S226" s="8" t="s">
        <v>29</v>
      </c>
      <c r="T226" s="8" t="s">
        <v>29</v>
      </c>
      <c r="U226" s="8" t="s">
        <v>29</v>
      </c>
      <c r="V226" s="27" t="s">
        <v>29</v>
      </c>
      <c r="W226" s="28"/>
      <c r="X226" s="27" t="s">
        <v>29</v>
      </c>
      <c r="Y226" s="28"/>
    </row>
    <row r="227" spans="2:25" ht="13.5" customHeight="1">
      <c r="B227" s="33"/>
      <c r="C227" s="34"/>
      <c r="D227" s="2"/>
      <c r="E227" s="2" t="s">
        <v>32</v>
      </c>
      <c r="F227" s="31" t="s">
        <v>33</v>
      </c>
      <c r="G227" s="32"/>
      <c r="H227" s="27">
        <v>160375</v>
      </c>
      <c r="I227" s="28"/>
      <c r="J227" s="8">
        <v>159218.49</v>
      </c>
      <c r="K227" s="8">
        <v>159218.49</v>
      </c>
      <c r="L227" s="8">
        <v>159218.49</v>
      </c>
      <c r="M227" s="8" t="s">
        <v>29</v>
      </c>
      <c r="N227" s="8">
        <v>159218.49</v>
      </c>
      <c r="O227" s="8" t="s">
        <v>29</v>
      </c>
      <c r="P227" s="8" t="s">
        <v>29</v>
      </c>
      <c r="Q227" s="8" t="s">
        <v>29</v>
      </c>
      <c r="R227" s="8" t="s">
        <v>29</v>
      </c>
      <c r="S227" s="8" t="s">
        <v>29</v>
      </c>
      <c r="T227" s="8" t="s">
        <v>29</v>
      </c>
      <c r="U227" s="8" t="s">
        <v>29</v>
      </c>
      <c r="V227" s="27" t="s">
        <v>29</v>
      </c>
      <c r="W227" s="28"/>
      <c r="X227" s="27" t="s">
        <v>29</v>
      </c>
      <c r="Y227" s="28"/>
    </row>
    <row r="228" spans="2:25" ht="17.25" customHeight="1">
      <c r="B228" s="33"/>
      <c r="C228" s="34"/>
      <c r="D228" s="2"/>
      <c r="E228" s="2" t="s">
        <v>166</v>
      </c>
      <c r="F228" s="31" t="s">
        <v>167</v>
      </c>
      <c r="G228" s="32"/>
      <c r="H228" s="27">
        <v>30655</v>
      </c>
      <c r="I228" s="28"/>
      <c r="J228" s="8">
        <v>29812.7</v>
      </c>
      <c r="K228" s="8">
        <v>29812.7</v>
      </c>
      <c r="L228" s="8">
        <v>29812.7</v>
      </c>
      <c r="M228" s="8" t="s">
        <v>29</v>
      </c>
      <c r="N228" s="8">
        <v>29812.7</v>
      </c>
      <c r="O228" s="8" t="s">
        <v>29</v>
      </c>
      <c r="P228" s="8" t="s">
        <v>29</v>
      </c>
      <c r="Q228" s="8" t="s">
        <v>29</v>
      </c>
      <c r="R228" s="8" t="s">
        <v>29</v>
      </c>
      <c r="S228" s="8" t="s">
        <v>29</v>
      </c>
      <c r="T228" s="8" t="s">
        <v>29</v>
      </c>
      <c r="U228" s="8" t="s">
        <v>29</v>
      </c>
      <c r="V228" s="27" t="s">
        <v>29</v>
      </c>
      <c r="W228" s="28"/>
      <c r="X228" s="27" t="s">
        <v>29</v>
      </c>
      <c r="Y228" s="28"/>
    </row>
    <row r="229" spans="2:25" ht="13.5" customHeight="1">
      <c r="B229" s="33"/>
      <c r="C229" s="34"/>
      <c r="D229" s="2"/>
      <c r="E229" s="2" t="s">
        <v>69</v>
      </c>
      <c r="F229" s="31" t="s">
        <v>70</v>
      </c>
      <c r="G229" s="32"/>
      <c r="H229" s="27">
        <v>141960</v>
      </c>
      <c r="I229" s="28"/>
      <c r="J229" s="8">
        <v>141663.57</v>
      </c>
      <c r="K229" s="8">
        <v>141663.57</v>
      </c>
      <c r="L229" s="8">
        <v>141663.57</v>
      </c>
      <c r="M229" s="8" t="s">
        <v>29</v>
      </c>
      <c r="N229" s="8">
        <v>141663.57</v>
      </c>
      <c r="O229" s="8" t="s">
        <v>29</v>
      </c>
      <c r="P229" s="8" t="s">
        <v>29</v>
      </c>
      <c r="Q229" s="8" t="s">
        <v>29</v>
      </c>
      <c r="R229" s="8" t="s">
        <v>29</v>
      </c>
      <c r="S229" s="8" t="s">
        <v>29</v>
      </c>
      <c r="T229" s="8" t="s">
        <v>29</v>
      </c>
      <c r="U229" s="8" t="s">
        <v>29</v>
      </c>
      <c r="V229" s="27" t="s">
        <v>29</v>
      </c>
      <c r="W229" s="28"/>
      <c r="X229" s="27" t="s">
        <v>29</v>
      </c>
      <c r="Y229" s="28"/>
    </row>
    <row r="230" spans="2:25" ht="13.5" customHeight="1">
      <c r="B230" s="33"/>
      <c r="C230" s="34"/>
      <c r="D230" s="2"/>
      <c r="E230" s="2" t="s">
        <v>71</v>
      </c>
      <c r="F230" s="31" t="s">
        <v>72</v>
      </c>
      <c r="G230" s="32"/>
      <c r="H230" s="27">
        <v>96610</v>
      </c>
      <c r="I230" s="28"/>
      <c r="J230" s="8">
        <v>96284.6</v>
      </c>
      <c r="K230" s="8">
        <v>96284.6</v>
      </c>
      <c r="L230" s="8">
        <v>96284.6</v>
      </c>
      <c r="M230" s="8" t="s">
        <v>29</v>
      </c>
      <c r="N230" s="8">
        <v>96284.6</v>
      </c>
      <c r="O230" s="8" t="s">
        <v>29</v>
      </c>
      <c r="P230" s="8" t="s">
        <v>29</v>
      </c>
      <c r="Q230" s="8" t="s">
        <v>29</v>
      </c>
      <c r="R230" s="8" t="s">
        <v>29</v>
      </c>
      <c r="S230" s="8" t="s">
        <v>29</v>
      </c>
      <c r="T230" s="8" t="s">
        <v>29</v>
      </c>
      <c r="U230" s="8" t="s">
        <v>29</v>
      </c>
      <c r="V230" s="27" t="s">
        <v>29</v>
      </c>
      <c r="W230" s="28"/>
      <c r="X230" s="27" t="s">
        <v>29</v>
      </c>
      <c r="Y230" s="28"/>
    </row>
    <row r="231" spans="2:25" ht="13.5" customHeight="1">
      <c r="B231" s="33"/>
      <c r="C231" s="34"/>
      <c r="D231" s="2"/>
      <c r="E231" s="2" t="s">
        <v>73</v>
      </c>
      <c r="F231" s="31" t="s">
        <v>74</v>
      </c>
      <c r="G231" s="32"/>
      <c r="H231" s="27">
        <v>6505</v>
      </c>
      <c r="I231" s="28"/>
      <c r="J231" s="8">
        <v>5925</v>
      </c>
      <c r="K231" s="8">
        <v>5925</v>
      </c>
      <c r="L231" s="8">
        <v>5925</v>
      </c>
      <c r="M231" s="8" t="s">
        <v>29</v>
      </c>
      <c r="N231" s="8">
        <v>5925</v>
      </c>
      <c r="O231" s="8" t="s">
        <v>29</v>
      </c>
      <c r="P231" s="8" t="s">
        <v>29</v>
      </c>
      <c r="Q231" s="8" t="s">
        <v>29</v>
      </c>
      <c r="R231" s="8" t="s">
        <v>29</v>
      </c>
      <c r="S231" s="8" t="s">
        <v>29</v>
      </c>
      <c r="T231" s="8" t="s">
        <v>29</v>
      </c>
      <c r="U231" s="8" t="s">
        <v>29</v>
      </c>
      <c r="V231" s="27" t="s">
        <v>29</v>
      </c>
      <c r="W231" s="28"/>
      <c r="X231" s="27" t="s">
        <v>29</v>
      </c>
      <c r="Y231" s="28"/>
    </row>
    <row r="232" spans="2:25" ht="13.5" customHeight="1">
      <c r="B232" s="33"/>
      <c r="C232" s="34"/>
      <c r="D232" s="2"/>
      <c r="E232" s="2" t="s">
        <v>34</v>
      </c>
      <c r="F232" s="31" t="s">
        <v>35</v>
      </c>
      <c r="G232" s="32"/>
      <c r="H232" s="27">
        <v>50693</v>
      </c>
      <c r="I232" s="28"/>
      <c r="J232" s="8">
        <v>49941.57</v>
      </c>
      <c r="K232" s="8">
        <v>49941.57</v>
      </c>
      <c r="L232" s="8">
        <v>49941.57</v>
      </c>
      <c r="M232" s="8">
        <v>0</v>
      </c>
      <c r="N232" s="8">
        <v>49941.57</v>
      </c>
      <c r="O232" s="8" t="s">
        <v>29</v>
      </c>
      <c r="P232" s="8" t="s">
        <v>29</v>
      </c>
      <c r="Q232" s="8" t="s">
        <v>29</v>
      </c>
      <c r="R232" s="8" t="s">
        <v>29</v>
      </c>
      <c r="S232" s="8" t="s">
        <v>29</v>
      </c>
      <c r="T232" s="8" t="s">
        <v>29</v>
      </c>
      <c r="U232" s="8" t="s">
        <v>29</v>
      </c>
      <c r="V232" s="27" t="s">
        <v>29</v>
      </c>
      <c r="W232" s="28"/>
      <c r="X232" s="27" t="s">
        <v>29</v>
      </c>
      <c r="Y232" s="28"/>
    </row>
    <row r="233" spans="2:25" ht="13.5" customHeight="1">
      <c r="B233" s="33"/>
      <c r="C233" s="34"/>
      <c r="D233" s="2"/>
      <c r="E233" s="2" t="s">
        <v>119</v>
      </c>
      <c r="F233" s="31" t="s">
        <v>120</v>
      </c>
      <c r="G233" s="32"/>
      <c r="H233" s="27">
        <v>2855</v>
      </c>
      <c r="I233" s="28"/>
      <c r="J233" s="8">
        <v>2712.65</v>
      </c>
      <c r="K233" s="8">
        <v>2712.65</v>
      </c>
      <c r="L233" s="8">
        <v>2712.65</v>
      </c>
      <c r="M233" s="8" t="s">
        <v>29</v>
      </c>
      <c r="N233" s="8">
        <v>2712.65</v>
      </c>
      <c r="O233" s="8" t="s">
        <v>29</v>
      </c>
      <c r="P233" s="8" t="s">
        <v>29</v>
      </c>
      <c r="Q233" s="8" t="s">
        <v>29</v>
      </c>
      <c r="R233" s="8" t="s">
        <v>29</v>
      </c>
      <c r="S233" s="8" t="s">
        <v>29</v>
      </c>
      <c r="T233" s="8" t="s">
        <v>29</v>
      </c>
      <c r="U233" s="8" t="s">
        <v>29</v>
      </c>
      <c r="V233" s="27" t="s">
        <v>29</v>
      </c>
      <c r="W233" s="28"/>
      <c r="X233" s="27" t="s">
        <v>29</v>
      </c>
      <c r="Y233" s="28"/>
    </row>
    <row r="234" spans="2:25" ht="24" customHeight="1">
      <c r="B234" s="33"/>
      <c r="C234" s="34"/>
      <c r="D234" s="2"/>
      <c r="E234" s="2" t="s">
        <v>121</v>
      </c>
      <c r="F234" s="31" t="s">
        <v>122</v>
      </c>
      <c r="G234" s="32"/>
      <c r="H234" s="27">
        <v>1169</v>
      </c>
      <c r="I234" s="28"/>
      <c r="J234" s="8">
        <v>1166.41</v>
      </c>
      <c r="K234" s="8">
        <v>1166.41</v>
      </c>
      <c r="L234" s="8">
        <v>1166.41</v>
      </c>
      <c r="M234" s="8" t="s">
        <v>29</v>
      </c>
      <c r="N234" s="8">
        <v>1166.41</v>
      </c>
      <c r="O234" s="8" t="s">
        <v>29</v>
      </c>
      <c r="P234" s="8" t="s">
        <v>29</v>
      </c>
      <c r="Q234" s="8" t="s">
        <v>29</v>
      </c>
      <c r="R234" s="8" t="s">
        <v>29</v>
      </c>
      <c r="S234" s="8" t="s">
        <v>29</v>
      </c>
      <c r="T234" s="8" t="s">
        <v>29</v>
      </c>
      <c r="U234" s="8" t="s">
        <v>29</v>
      </c>
      <c r="V234" s="27" t="s">
        <v>29</v>
      </c>
      <c r="W234" s="28"/>
      <c r="X234" s="27" t="s">
        <v>29</v>
      </c>
      <c r="Y234" s="28"/>
    </row>
    <row r="235" spans="2:25" ht="24" customHeight="1">
      <c r="B235" s="33"/>
      <c r="C235" s="34"/>
      <c r="D235" s="2"/>
      <c r="E235" s="2" t="s">
        <v>123</v>
      </c>
      <c r="F235" s="31" t="s">
        <v>124</v>
      </c>
      <c r="G235" s="32"/>
      <c r="H235" s="27">
        <v>9120</v>
      </c>
      <c r="I235" s="28"/>
      <c r="J235" s="8">
        <v>8545.87</v>
      </c>
      <c r="K235" s="8">
        <v>8545.87</v>
      </c>
      <c r="L235" s="8">
        <v>8545.87</v>
      </c>
      <c r="M235" s="8" t="s">
        <v>29</v>
      </c>
      <c r="N235" s="8">
        <v>8545.87</v>
      </c>
      <c r="O235" s="8" t="s">
        <v>29</v>
      </c>
      <c r="P235" s="8" t="s">
        <v>29</v>
      </c>
      <c r="Q235" s="8" t="s">
        <v>29</v>
      </c>
      <c r="R235" s="8" t="s">
        <v>29</v>
      </c>
      <c r="S235" s="8" t="s">
        <v>29</v>
      </c>
      <c r="T235" s="8" t="s">
        <v>29</v>
      </c>
      <c r="U235" s="8" t="s">
        <v>29</v>
      </c>
      <c r="V235" s="27" t="s">
        <v>29</v>
      </c>
      <c r="W235" s="28"/>
      <c r="X235" s="27" t="s">
        <v>29</v>
      </c>
      <c r="Y235" s="28"/>
    </row>
    <row r="236" spans="2:25" ht="13.5" customHeight="1">
      <c r="B236" s="33"/>
      <c r="C236" s="34"/>
      <c r="D236" s="2"/>
      <c r="E236" s="2" t="s">
        <v>111</v>
      </c>
      <c r="F236" s="31" t="s">
        <v>112</v>
      </c>
      <c r="G236" s="32"/>
      <c r="H236" s="27">
        <v>9150</v>
      </c>
      <c r="I236" s="28"/>
      <c r="J236" s="8">
        <v>8288.49</v>
      </c>
      <c r="K236" s="8">
        <v>8288.49</v>
      </c>
      <c r="L236" s="8">
        <v>8288.49</v>
      </c>
      <c r="M236" s="8" t="s">
        <v>29</v>
      </c>
      <c r="N236" s="8">
        <v>8288.49</v>
      </c>
      <c r="O236" s="8" t="s">
        <v>29</v>
      </c>
      <c r="P236" s="8" t="s">
        <v>29</v>
      </c>
      <c r="Q236" s="8" t="s">
        <v>29</v>
      </c>
      <c r="R236" s="8" t="s">
        <v>29</v>
      </c>
      <c r="S236" s="8" t="s">
        <v>29</v>
      </c>
      <c r="T236" s="8" t="s">
        <v>29</v>
      </c>
      <c r="U236" s="8" t="s">
        <v>29</v>
      </c>
      <c r="V236" s="27" t="s">
        <v>29</v>
      </c>
      <c r="W236" s="28"/>
      <c r="X236" s="27" t="s">
        <v>29</v>
      </c>
      <c r="Y236" s="28"/>
    </row>
    <row r="237" spans="2:25" ht="13.5" customHeight="1">
      <c r="B237" s="33"/>
      <c r="C237" s="34"/>
      <c r="D237" s="2"/>
      <c r="E237" s="2" t="s">
        <v>36</v>
      </c>
      <c r="F237" s="31" t="s">
        <v>37</v>
      </c>
      <c r="G237" s="32"/>
      <c r="H237" s="27">
        <v>6256</v>
      </c>
      <c r="I237" s="28"/>
      <c r="J237" s="8">
        <v>5802</v>
      </c>
      <c r="K237" s="8">
        <v>5802</v>
      </c>
      <c r="L237" s="8">
        <v>5802</v>
      </c>
      <c r="M237" s="8" t="s">
        <v>29</v>
      </c>
      <c r="N237" s="8">
        <v>5802</v>
      </c>
      <c r="O237" s="8" t="s">
        <v>29</v>
      </c>
      <c r="P237" s="8" t="s">
        <v>29</v>
      </c>
      <c r="Q237" s="8" t="s">
        <v>29</v>
      </c>
      <c r="R237" s="8" t="s">
        <v>29</v>
      </c>
      <c r="S237" s="8" t="s">
        <v>29</v>
      </c>
      <c r="T237" s="8" t="s">
        <v>29</v>
      </c>
      <c r="U237" s="8" t="s">
        <v>29</v>
      </c>
      <c r="V237" s="27" t="s">
        <v>29</v>
      </c>
      <c r="W237" s="28"/>
      <c r="X237" s="27" t="s">
        <v>29</v>
      </c>
      <c r="Y237" s="28"/>
    </row>
    <row r="238" spans="2:25" ht="17.25" customHeight="1">
      <c r="B238" s="33"/>
      <c r="C238" s="34"/>
      <c r="D238" s="2"/>
      <c r="E238" s="2" t="s">
        <v>75</v>
      </c>
      <c r="F238" s="31" t="s">
        <v>76</v>
      </c>
      <c r="G238" s="32"/>
      <c r="H238" s="27">
        <v>236536</v>
      </c>
      <c r="I238" s="28"/>
      <c r="J238" s="8">
        <v>236533.77</v>
      </c>
      <c r="K238" s="8">
        <v>236533.77</v>
      </c>
      <c r="L238" s="8">
        <v>236533.77</v>
      </c>
      <c r="M238" s="8" t="s">
        <v>29</v>
      </c>
      <c r="N238" s="8">
        <v>236533.77</v>
      </c>
      <c r="O238" s="8" t="s">
        <v>29</v>
      </c>
      <c r="P238" s="8" t="s">
        <v>29</v>
      </c>
      <c r="Q238" s="8" t="s">
        <v>29</v>
      </c>
      <c r="R238" s="8" t="s">
        <v>29</v>
      </c>
      <c r="S238" s="8" t="s">
        <v>29</v>
      </c>
      <c r="T238" s="8" t="s">
        <v>29</v>
      </c>
      <c r="U238" s="8" t="s">
        <v>29</v>
      </c>
      <c r="V238" s="27" t="s">
        <v>29</v>
      </c>
      <c r="W238" s="28"/>
      <c r="X238" s="27" t="s">
        <v>29</v>
      </c>
      <c r="Y238" s="28"/>
    </row>
    <row r="239" spans="2:25" ht="17.25" customHeight="1">
      <c r="B239" s="33"/>
      <c r="C239" s="34"/>
      <c r="D239" s="2"/>
      <c r="E239" s="2" t="s">
        <v>77</v>
      </c>
      <c r="F239" s="31" t="s">
        <v>78</v>
      </c>
      <c r="G239" s="32"/>
      <c r="H239" s="27">
        <v>1217</v>
      </c>
      <c r="I239" s="28"/>
      <c r="J239" s="8">
        <v>1157</v>
      </c>
      <c r="K239" s="8">
        <v>1157</v>
      </c>
      <c r="L239" s="8">
        <v>1157</v>
      </c>
      <c r="M239" s="8" t="s">
        <v>29</v>
      </c>
      <c r="N239" s="8">
        <v>1157</v>
      </c>
      <c r="O239" s="8" t="s">
        <v>29</v>
      </c>
      <c r="P239" s="8" t="s">
        <v>29</v>
      </c>
      <c r="Q239" s="8" t="s">
        <v>29</v>
      </c>
      <c r="R239" s="8" t="s">
        <v>29</v>
      </c>
      <c r="S239" s="8" t="s">
        <v>29</v>
      </c>
      <c r="T239" s="8" t="s">
        <v>29</v>
      </c>
      <c r="U239" s="8" t="s">
        <v>29</v>
      </c>
      <c r="V239" s="27" t="s">
        <v>29</v>
      </c>
      <c r="W239" s="28"/>
      <c r="X239" s="27" t="s">
        <v>29</v>
      </c>
      <c r="Y239" s="28"/>
    </row>
    <row r="240" spans="2:25" ht="18.75" customHeight="1">
      <c r="B240" s="33"/>
      <c r="C240" s="34"/>
      <c r="D240" s="2"/>
      <c r="E240" s="2" t="s">
        <v>38</v>
      </c>
      <c r="F240" s="31" t="s">
        <v>39</v>
      </c>
      <c r="G240" s="32"/>
      <c r="H240" s="27">
        <v>57255</v>
      </c>
      <c r="I240" s="28"/>
      <c r="J240" s="8">
        <v>57246.25</v>
      </c>
      <c r="K240" s="8">
        <v>0</v>
      </c>
      <c r="L240" s="8" t="s">
        <v>29</v>
      </c>
      <c r="M240" s="8" t="s">
        <v>29</v>
      </c>
      <c r="N240" s="8" t="s">
        <v>29</v>
      </c>
      <c r="O240" s="8" t="s">
        <v>29</v>
      </c>
      <c r="P240" s="8" t="s">
        <v>29</v>
      </c>
      <c r="Q240" s="8" t="s">
        <v>29</v>
      </c>
      <c r="R240" s="8" t="s">
        <v>29</v>
      </c>
      <c r="S240" s="8" t="s">
        <v>29</v>
      </c>
      <c r="T240" s="8">
        <v>57246.25</v>
      </c>
      <c r="U240" s="8">
        <v>57246.25</v>
      </c>
      <c r="V240" s="27" t="s">
        <v>29</v>
      </c>
      <c r="W240" s="28"/>
      <c r="X240" s="27" t="s">
        <v>29</v>
      </c>
      <c r="Y240" s="28"/>
    </row>
    <row r="241" spans="2:25" ht="13.5" customHeight="1">
      <c r="B241" s="44"/>
      <c r="C241" s="45"/>
      <c r="D241" s="1" t="s">
        <v>168</v>
      </c>
      <c r="E241" s="1"/>
      <c r="F241" s="29" t="s">
        <v>169</v>
      </c>
      <c r="G241" s="30"/>
      <c r="H241" s="25">
        <f>SUM(H242:H252)</f>
        <v>600770</v>
      </c>
      <c r="I241" s="26"/>
      <c r="J241" s="7">
        <f>SUM(J242:J252)</f>
        <v>600602.93</v>
      </c>
      <c r="K241" s="7">
        <f aca="true" t="shared" si="40" ref="K241:U241">SUM(K242:K252)</f>
        <v>600602.93</v>
      </c>
      <c r="L241" s="7">
        <f t="shared" si="40"/>
        <v>574740.86</v>
      </c>
      <c r="M241" s="7">
        <f t="shared" si="40"/>
        <v>500843.42</v>
      </c>
      <c r="N241" s="7">
        <f t="shared" si="40"/>
        <v>73897.44</v>
      </c>
      <c r="O241" s="7">
        <f t="shared" si="40"/>
        <v>0</v>
      </c>
      <c r="P241" s="7">
        <f t="shared" si="40"/>
        <v>25862.07</v>
      </c>
      <c r="Q241" s="7">
        <f t="shared" si="40"/>
        <v>0</v>
      </c>
      <c r="R241" s="7">
        <f t="shared" si="40"/>
        <v>0</v>
      </c>
      <c r="S241" s="7">
        <f t="shared" si="40"/>
        <v>0</v>
      </c>
      <c r="T241" s="7">
        <f t="shared" si="40"/>
        <v>0</v>
      </c>
      <c r="U241" s="7">
        <f t="shared" si="40"/>
        <v>0</v>
      </c>
      <c r="V241" s="25">
        <f>SUM(V242:V252)</f>
        <v>0</v>
      </c>
      <c r="W241" s="26"/>
      <c r="X241" s="25">
        <f>SUM(X242:X252)</f>
        <v>0</v>
      </c>
      <c r="Y241" s="26"/>
    </row>
    <row r="242" spans="2:25" ht="13.5" customHeight="1">
      <c r="B242" s="33"/>
      <c r="C242" s="34"/>
      <c r="D242" s="2"/>
      <c r="E242" s="2" t="s">
        <v>63</v>
      </c>
      <c r="F242" s="31" t="s">
        <v>64</v>
      </c>
      <c r="G242" s="32"/>
      <c r="H242" s="27">
        <v>25898</v>
      </c>
      <c r="I242" s="28"/>
      <c r="J242" s="8">
        <v>25862.07</v>
      </c>
      <c r="K242" s="8">
        <v>25862.07</v>
      </c>
      <c r="L242" s="8">
        <v>0</v>
      </c>
      <c r="M242" s="8" t="s">
        <v>29</v>
      </c>
      <c r="N242" s="8" t="s">
        <v>29</v>
      </c>
      <c r="O242" s="8" t="s">
        <v>29</v>
      </c>
      <c r="P242" s="8">
        <v>25862.07</v>
      </c>
      <c r="Q242" s="8" t="s">
        <v>29</v>
      </c>
      <c r="R242" s="8" t="s">
        <v>29</v>
      </c>
      <c r="S242" s="8" t="s">
        <v>29</v>
      </c>
      <c r="T242" s="8" t="s">
        <v>29</v>
      </c>
      <c r="U242" s="8" t="s">
        <v>29</v>
      </c>
      <c r="V242" s="27" t="s">
        <v>29</v>
      </c>
      <c r="W242" s="28"/>
      <c r="X242" s="27" t="s">
        <v>29</v>
      </c>
      <c r="Y242" s="28"/>
    </row>
    <row r="243" spans="2:25" ht="13.5" customHeight="1">
      <c r="B243" s="33"/>
      <c r="C243" s="34"/>
      <c r="D243" s="2"/>
      <c r="E243" s="2" t="s">
        <v>49</v>
      </c>
      <c r="F243" s="31" t="s">
        <v>50</v>
      </c>
      <c r="G243" s="32"/>
      <c r="H243" s="27">
        <v>405871</v>
      </c>
      <c r="I243" s="28"/>
      <c r="J243" s="8">
        <v>405869.2</v>
      </c>
      <c r="K243" s="8">
        <v>405869.2</v>
      </c>
      <c r="L243" s="8">
        <v>405869.2</v>
      </c>
      <c r="M243" s="8">
        <v>405869.2</v>
      </c>
      <c r="N243" s="8" t="s">
        <v>29</v>
      </c>
      <c r="O243" s="8" t="s">
        <v>29</v>
      </c>
      <c r="P243" s="8" t="s">
        <v>29</v>
      </c>
      <c r="Q243" s="8" t="s">
        <v>29</v>
      </c>
      <c r="R243" s="8" t="s">
        <v>29</v>
      </c>
      <c r="S243" s="8" t="s">
        <v>29</v>
      </c>
      <c r="T243" s="8" t="s">
        <v>29</v>
      </c>
      <c r="U243" s="8" t="s">
        <v>29</v>
      </c>
      <c r="V243" s="27" t="s">
        <v>29</v>
      </c>
      <c r="W243" s="28"/>
      <c r="X243" s="27" t="s">
        <v>29</v>
      </c>
      <c r="Y243" s="28"/>
    </row>
    <row r="244" spans="2:25" ht="13.5" customHeight="1">
      <c r="B244" s="33"/>
      <c r="C244" s="34"/>
      <c r="D244" s="2"/>
      <c r="E244" s="2" t="s">
        <v>65</v>
      </c>
      <c r="F244" s="31" t="s">
        <v>66</v>
      </c>
      <c r="G244" s="32"/>
      <c r="H244" s="27">
        <v>15993</v>
      </c>
      <c r="I244" s="28"/>
      <c r="J244" s="8">
        <v>15991.23</v>
      </c>
      <c r="K244" s="8">
        <v>15991.23</v>
      </c>
      <c r="L244" s="8">
        <v>15991.23</v>
      </c>
      <c r="M244" s="8">
        <v>15991.23</v>
      </c>
      <c r="N244" s="8" t="s">
        <v>29</v>
      </c>
      <c r="O244" s="8" t="s">
        <v>29</v>
      </c>
      <c r="P244" s="8" t="s">
        <v>29</v>
      </c>
      <c r="Q244" s="8" t="s">
        <v>29</v>
      </c>
      <c r="R244" s="8" t="s">
        <v>29</v>
      </c>
      <c r="S244" s="8" t="s">
        <v>29</v>
      </c>
      <c r="T244" s="8" t="s">
        <v>29</v>
      </c>
      <c r="U244" s="8" t="s">
        <v>29</v>
      </c>
      <c r="V244" s="27" t="s">
        <v>29</v>
      </c>
      <c r="W244" s="28"/>
      <c r="X244" s="27" t="s">
        <v>29</v>
      </c>
      <c r="Y244" s="28"/>
    </row>
    <row r="245" spans="2:25" ht="13.5" customHeight="1">
      <c r="B245" s="33"/>
      <c r="C245" s="34"/>
      <c r="D245" s="2"/>
      <c r="E245" s="2" t="s">
        <v>51</v>
      </c>
      <c r="F245" s="31" t="s">
        <v>52</v>
      </c>
      <c r="G245" s="32"/>
      <c r="H245" s="27">
        <v>68912</v>
      </c>
      <c r="I245" s="28"/>
      <c r="J245" s="8">
        <v>68904.57</v>
      </c>
      <c r="K245" s="8">
        <v>68904.57</v>
      </c>
      <c r="L245" s="8">
        <v>68904.57</v>
      </c>
      <c r="M245" s="8">
        <v>68904.57</v>
      </c>
      <c r="N245" s="8" t="s">
        <v>29</v>
      </c>
      <c r="O245" s="8" t="s">
        <v>29</v>
      </c>
      <c r="P245" s="8" t="s">
        <v>29</v>
      </c>
      <c r="Q245" s="8" t="s">
        <v>29</v>
      </c>
      <c r="R245" s="8" t="s">
        <v>29</v>
      </c>
      <c r="S245" s="8" t="s">
        <v>29</v>
      </c>
      <c r="T245" s="8" t="s">
        <v>29</v>
      </c>
      <c r="U245" s="8" t="s">
        <v>29</v>
      </c>
      <c r="V245" s="27" t="s">
        <v>29</v>
      </c>
      <c r="W245" s="28"/>
      <c r="X245" s="27" t="s">
        <v>29</v>
      </c>
      <c r="Y245" s="28"/>
    </row>
    <row r="246" spans="2:25" ht="13.5" customHeight="1">
      <c r="B246" s="33"/>
      <c r="C246" s="34"/>
      <c r="D246" s="2"/>
      <c r="E246" s="2" t="s">
        <v>53</v>
      </c>
      <c r="F246" s="31" t="s">
        <v>54</v>
      </c>
      <c r="G246" s="32"/>
      <c r="H246" s="27">
        <v>10084</v>
      </c>
      <c r="I246" s="28"/>
      <c r="J246" s="8">
        <v>10078.42</v>
      </c>
      <c r="K246" s="8">
        <v>10078.42</v>
      </c>
      <c r="L246" s="8">
        <v>10078.42</v>
      </c>
      <c r="M246" s="8">
        <v>10078.42</v>
      </c>
      <c r="N246" s="8" t="s">
        <v>29</v>
      </c>
      <c r="O246" s="8" t="s">
        <v>29</v>
      </c>
      <c r="P246" s="8" t="s">
        <v>29</v>
      </c>
      <c r="Q246" s="8" t="s">
        <v>29</v>
      </c>
      <c r="R246" s="8" t="s">
        <v>29</v>
      </c>
      <c r="S246" s="8" t="s">
        <v>29</v>
      </c>
      <c r="T246" s="8" t="s">
        <v>29</v>
      </c>
      <c r="U246" s="8" t="s">
        <v>29</v>
      </c>
      <c r="V246" s="27" t="s">
        <v>29</v>
      </c>
      <c r="W246" s="28"/>
      <c r="X246" s="27" t="s">
        <v>29</v>
      </c>
      <c r="Y246" s="28"/>
    </row>
    <row r="247" spans="2:25" ht="13.5" customHeight="1">
      <c r="B247" s="33"/>
      <c r="C247" s="34"/>
      <c r="D247" s="2"/>
      <c r="E247" s="2" t="s">
        <v>32</v>
      </c>
      <c r="F247" s="31" t="s">
        <v>33</v>
      </c>
      <c r="G247" s="32"/>
      <c r="H247" s="27">
        <v>23392</v>
      </c>
      <c r="I247" s="28"/>
      <c r="J247" s="8">
        <v>23392</v>
      </c>
      <c r="K247" s="8">
        <v>23392</v>
      </c>
      <c r="L247" s="8">
        <v>23392</v>
      </c>
      <c r="M247" s="8" t="s">
        <v>29</v>
      </c>
      <c r="N247" s="8">
        <v>23392</v>
      </c>
      <c r="O247" s="8" t="s">
        <v>29</v>
      </c>
      <c r="P247" s="8" t="s">
        <v>29</v>
      </c>
      <c r="Q247" s="8" t="s">
        <v>29</v>
      </c>
      <c r="R247" s="8" t="s">
        <v>29</v>
      </c>
      <c r="S247" s="8" t="s">
        <v>29</v>
      </c>
      <c r="T247" s="8" t="s">
        <v>29</v>
      </c>
      <c r="U247" s="8" t="s">
        <v>29</v>
      </c>
      <c r="V247" s="27" t="s">
        <v>29</v>
      </c>
      <c r="W247" s="28"/>
      <c r="X247" s="27" t="s">
        <v>29</v>
      </c>
      <c r="Y247" s="28"/>
    </row>
    <row r="248" spans="2:25" ht="17.25" customHeight="1">
      <c r="B248" s="33"/>
      <c r="C248" s="34"/>
      <c r="D248" s="2"/>
      <c r="E248" s="2" t="s">
        <v>166</v>
      </c>
      <c r="F248" s="31" t="s">
        <v>167</v>
      </c>
      <c r="G248" s="32"/>
      <c r="H248" s="27">
        <v>8521</v>
      </c>
      <c r="I248" s="28"/>
      <c r="J248" s="8">
        <v>8445.18</v>
      </c>
      <c r="K248" s="8">
        <v>8445.18</v>
      </c>
      <c r="L248" s="8">
        <v>8445.18</v>
      </c>
      <c r="M248" s="8" t="s">
        <v>29</v>
      </c>
      <c r="N248" s="8">
        <v>8445.18</v>
      </c>
      <c r="O248" s="8" t="s">
        <v>29</v>
      </c>
      <c r="P248" s="8" t="s">
        <v>29</v>
      </c>
      <c r="Q248" s="8" t="s">
        <v>29</v>
      </c>
      <c r="R248" s="8" t="s">
        <v>29</v>
      </c>
      <c r="S248" s="8" t="s">
        <v>29</v>
      </c>
      <c r="T248" s="8" t="s">
        <v>29</v>
      </c>
      <c r="U248" s="8" t="s">
        <v>29</v>
      </c>
      <c r="V248" s="27" t="s">
        <v>29</v>
      </c>
      <c r="W248" s="28"/>
      <c r="X248" s="27" t="s">
        <v>29</v>
      </c>
      <c r="Y248" s="28"/>
    </row>
    <row r="249" spans="2:25" ht="13.5" customHeight="1">
      <c r="B249" s="33"/>
      <c r="C249" s="34"/>
      <c r="D249" s="2"/>
      <c r="E249" s="2" t="s">
        <v>69</v>
      </c>
      <c r="F249" s="31" t="s">
        <v>70</v>
      </c>
      <c r="G249" s="32"/>
      <c r="H249" s="27">
        <v>2800</v>
      </c>
      <c r="I249" s="28"/>
      <c r="J249" s="8">
        <v>2762.6</v>
      </c>
      <c r="K249" s="8">
        <v>2762.6</v>
      </c>
      <c r="L249" s="8">
        <v>2762.6</v>
      </c>
      <c r="M249" s="8" t="s">
        <v>29</v>
      </c>
      <c r="N249" s="8">
        <v>2762.6</v>
      </c>
      <c r="O249" s="8" t="s">
        <v>29</v>
      </c>
      <c r="P249" s="8" t="s">
        <v>29</v>
      </c>
      <c r="Q249" s="8" t="s">
        <v>29</v>
      </c>
      <c r="R249" s="8" t="s">
        <v>29</v>
      </c>
      <c r="S249" s="8" t="s">
        <v>29</v>
      </c>
      <c r="T249" s="8" t="s">
        <v>29</v>
      </c>
      <c r="U249" s="8" t="s">
        <v>29</v>
      </c>
      <c r="V249" s="27" t="s">
        <v>29</v>
      </c>
      <c r="W249" s="28"/>
      <c r="X249" s="27" t="s">
        <v>29</v>
      </c>
      <c r="Y249" s="28"/>
    </row>
    <row r="250" spans="2:25" ht="13.5" customHeight="1">
      <c r="B250" s="33"/>
      <c r="C250" s="34"/>
      <c r="D250" s="2"/>
      <c r="E250" s="2" t="s">
        <v>71</v>
      </c>
      <c r="F250" s="31" t="s">
        <v>72</v>
      </c>
      <c r="G250" s="32"/>
      <c r="H250" s="27">
        <v>11000</v>
      </c>
      <c r="I250" s="28"/>
      <c r="J250" s="8">
        <v>11000</v>
      </c>
      <c r="K250" s="8">
        <v>11000</v>
      </c>
      <c r="L250" s="8">
        <v>11000</v>
      </c>
      <c r="M250" s="8" t="s">
        <v>29</v>
      </c>
      <c r="N250" s="8">
        <v>11000</v>
      </c>
      <c r="O250" s="8" t="s">
        <v>29</v>
      </c>
      <c r="P250" s="8" t="s">
        <v>29</v>
      </c>
      <c r="Q250" s="8" t="s">
        <v>29</v>
      </c>
      <c r="R250" s="8" t="s">
        <v>29</v>
      </c>
      <c r="S250" s="8" t="s">
        <v>29</v>
      </c>
      <c r="T250" s="8" t="s">
        <v>29</v>
      </c>
      <c r="U250" s="8" t="s">
        <v>29</v>
      </c>
      <c r="V250" s="27" t="s">
        <v>29</v>
      </c>
      <c r="W250" s="28"/>
      <c r="X250" s="27" t="s">
        <v>29</v>
      </c>
      <c r="Y250" s="28"/>
    </row>
    <row r="251" spans="2:25" ht="13.5" customHeight="1">
      <c r="B251" s="33"/>
      <c r="C251" s="34"/>
      <c r="D251" s="2"/>
      <c r="E251" s="2" t="s">
        <v>34</v>
      </c>
      <c r="F251" s="31" t="s">
        <v>35</v>
      </c>
      <c r="G251" s="32"/>
      <c r="H251" s="27">
        <v>2018</v>
      </c>
      <c r="I251" s="28"/>
      <c r="J251" s="8">
        <v>2018</v>
      </c>
      <c r="K251" s="8">
        <v>2018</v>
      </c>
      <c r="L251" s="8">
        <v>2018</v>
      </c>
      <c r="M251" s="8" t="s">
        <v>29</v>
      </c>
      <c r="N251" s="8">
        <v>2018</v>
      </c>
      <c r="O251" s="8" t="s">
        <v>29</v>
      </c>
      <c r="P251" s="8" t="s">
        <v>29</v>
      </c>
      <c r="Q251" s="8" t="s">
        <v>29</v>
      </c>
      <c r="R251" s="8" t="s">
        <v>29</v>
      </c>
      <c r="S251" s="8" t="s">
        <v>29</v>
      </c>
      <c r="T251" s="8" t="s">
        <v>29</v>
      </c>
      <c r="U251" s="8" t="s">
        <v>29</v>
      </c>
      <c r="V251" s="27" t="s">
        <v>29</v>
      </c>
      <c r="W251" s="28"/>
      <c r="X251" s="27" t="s">
        <v>29</v>
      </c>
      <c r="Y251" s="28"/>
    </row>
    <row r="252" spans="2:25" ht="17.25" customHeight="1">
      <c r="B252" s="33"/>
      <c r="C252" s="34"/>
      <c r="D252" s="2"/>
      <c r="E252" s="2" t="s">
        <v>75</v>
      </c>
      <c r="F252" s="31" t="s">
        <v>76</v>
      </c>
      <c r="G252" s="32"/>
      <c r="H252" s="27">
        <v>26281</v>
      </c>
      <c r="I252" s="28"/>
      <c r="J252" s="8">
        <v>26279.66</v>
      </c>
      <c r="K252" s="8">
        <v>26279.66</v>
      </c>
      <c r="L252" s="8">
        <v>26279.66</v>
      </c>
      <c r="M252" s="8" t="s">
        <v>29</v>
      </c>
      <c r="N252" s="8">
        <v>26279.66</v>
      </c>
      <c r="O252" s="8" t="s">
        <v>29</v>
      </c>
      <c r="P252" s="8" t="s">
        <v>29</v>
      </c>
      <c r="Q252" s="8" t="s">
        <v>29</v>
      </c>
      <c r="R252" s="8" t="s">
        <v>29</v>
      </c>
      <c r="S252" s="8" t="s">
        <v>29</v>
      </c>
      <c r="T252" s="8" t="s">
        <v>29</v>
      </c>
      <c r="U252" s="8" t="s">
        <v>29</v>
      </c>
      <c r="V252" s="27" t="s">
        <v>29</v>
      </c>
      <c r="W252" s="28"/>
      <c r="X252" s="27" t="s">
        <v>29</v>
      </c>
      <c r="Y252" s="28"/>
    </row>
    <row r="253" spans="2:25" ht="13.5" customHeight="1">
      <c r="B253" s="44"/>
      <c r="C253" s="45"/>
      <c r="D253" s="1" t="s">
        <v>170</v>
      </c>
      <c r="E253" s="1"/>
      <c r="F253" s="29" t="s">
        <v>171</v>
      </c>
      <c r="G253" s="30"/>
      <c r="H253" s="25">
        <f>SUM(H254:H276)</f>
        <v>1969942</v>
      </c>
      <c r="I253" s="26"/>
      <c r="J253" s="7">
        <f aca="true" t="shared" si="41" ref="J253:W253">SUM(J254:J276)</f>
        <v>1943695.0500000003</v>
      </c>
      <c r="K253" s="7">
        <f t="shared" si="41"/>
        <v>1943695.0500000003</v>
      </c>
      <c r="L253" s="7">
        <f t="shared" si="41"/>
        <v>1621073.7400000002</v>
      </c>
      <c r="M253" s="7">
        <f t="shared" si="41"/>
        <v>1298064.28</v>
      </c>
      <c r="N253" s="7">
        <f t="shared" si="41"/>
        <v>323009.46</v>
      </c>
      <c r="O253" s="7">
        <f t="shared" si="41"/>
        <v>265167.35</v>
      </c>
      <c r="P253" s="7">
        <f t="shared" si="41"/>
        <v>57453.96</v>
      </c>
      <c r="Q253" s="7">
        <f t="shared" si="41"/>
        <v>0</v>
      </c>
      <c r="R253" s="7">
        <f t="shared" si="41"/>
        <v>0</v>
      </c>
      <c r="S253" s="7">
        <f t="shared" si="41"/>
        <v>0</v>
      </c>
      <c r="T253" s="7">
        <f t="shared" si="41"/>
        <v>0</v>
      </c>
      <c r="U253" s="7">
        <f t="shared" si="41"/>
        <v>0</v>
      </c>
      <c r="V253" s="25">
        <f t="shared" si="41"/>
        <v>0</v>
      </c>
      <c r="W253" s="26"/>
      <c r="X253" s="25">
        <f>SUM(X255:X276)</f>
        <v>0</v>
      </c>
      <c r="Y253" s="26"/>
    </row>
    <row r="254" spans="2:25" ht="33" customHeight="1">
      <c r="B254" s="14"/>
      <c r="C254" s="15"/>
      <c r="D254" s="1"/>
      <c r="E254" s="1" t="s">
        <v>186</v>
      </c>
      <c r="F254" s="31" t="s">
        <v>187</v>
      </c>
      <c r="G254" s="32"/>
      <c r="H254" s="27">
        <v>28884</v>
      </c>
      <c r="I254" s="28"/>
      <c r="J254" s="7">
        <v>24872.35</v>
      </c>
      <c r="K254" s="7">
        <v>24872.35</v>
      </c>
      <c r="L254" s="7">
        <v>0</v>
      </c>
      <c r="M254" s="7">
        <v>0</v>
      </c>
      <c r="N254" s="7">
        <v>0</v>
      </c>
      <c r="O254" s="7">
        <v>24872.35</v>
      </c>
      <c r="P254" s="7">
        <v>0</v>
      </c>
      <c r="Q254" s="7">
        <f>SUM(Q255:Q277)</f>
        <v>0</v>
      </c>
      <c r="R254" s="7">
        <f>SUM(R255:R277)</f>
        <v>0</v>
      </c>
      <c r="S254" s="7">
        <f>SUM(S255:S277)</f>
        <v>0</v>
      </c>
      <c r="T254" s="7">
        <v>0</v>
      </c>
      <c r="U254" s="7">
        <v>0</v>
      </c>
      <c r="V254" s="25">
        <v>0</v>
      </c>
      <c r="W254" s="26"/>
      <c r="X254" s="25">
        <f>SUM(X256:X277)</f>
        <v>0</v>
      </c>
      <c r="Y254" s="26"/>
    </row>
    <row r="255" spans="2:25" ht="17.25" customHeight="1">
      <c r="B255" s="33"/>
      <c r="C255" s="34"/>
      <c r="D255" s="2"/>
      <c r="E255" s="2" t="s">
        <v>172</v>
      </c>
      <c r="F255" s="31" t="s">
        <v>173</v>
      </c>
      <c r="G255" s="32"/>
      <c r="H255" s="27">
        <v>240702</v>
      </c>
      <c r="I255" s="28"/>
      <c r="J255" s="8">
        <v>240295</v>
      </c>
      <c r="K255" s="8">
        <v>240295</v>
      </c>
      <c r="L255" s="8" t="s">
        <v>29</v>
      </c>
      <c r="M255" s="8" t="s">
        <v>29</v>
      </c>
      <c r="N255" s="8" t="s">
        <v>29</v>
      </c>
      <c r="O255" s="8">
        <v>240295</v>
      </c>
      <c r="P255" s="8" t="s">
        <v>29</v>
      </c>
      <c r="Q255" s="8" t="s">
        <v>29</v>
      </c>
      <c r="R255" s="8" t="s">
        <v>29</v>
      </c>
      <c r="S255" s="8" t="s">
        <v>29</v>
      </c>
      <c r="T255" s="8" t="s">
        <v>29</v>
      </c>
      <c r="U255" s="8" t="s">
        <v>29</v>
      </c>
      <c r="V255" s="27" t="s">
        <v>29</v>
      </c>
      <c r="W255" s="28"/>
      <c r="X255" s="27" t="s">
        <v>29</v>
      </c>
      <c r="Y255" s="28"/>
    </row>
    <row r="256" spans="2:25" ht="13.5" customHeight="1">
      <c r="B256" s="33"/>
      <c r="C256" s="34"/>
      <c r="D256" s="2"/>
      <c r="E256" s="2" t="s">
        <v>63</v>
      </c>
      <c r="F256" s="31" t="s">
        <v>64</v>
      </c>
      <c r="G256" s="32"/>
      <c r="H256" s="27">
        <v>57500</v>
      </c>
      <c r="I256" s="28"/>
      <c r="J256" s="8">
        <v>57453.96</v>
      </c>
      <c r="K256" s="8">
        <v>57453.96</v>
      </c>
      <c r="L256" s="8" t="s">
        <v>29</v>
      </c>
      <c r="M256" s="8" t="s">
        <v>29</v>
      </c>
      <c r="N256" s="8" t="s">
        <v>29</v>
      </c>
      <c r="O256" s="8" t="s">
        <v>29</v>
      </c>
      <c r="P256" s="8">
        <v>57453.96</v>
      </c>
      <c r="Q256" s="8" t="s">
        <v>29</v>
      </c>
      <c r="R256" s="8" t="s">
        <v>29</v>
      </c>
      <c r="S256" s="8" t="s">
        <v>29</v>
      </c>
      <c r="T256" s="8" t="s">
        <v>29</v>
      </c>
      <c r="U256" s="8" t="s">
        <v>29</v>
      </c>
      <c r="V256" s="27" t="s">
        <v>29</v>
      </c>
      <c r="W256" s="28"/>
      <c r="X256" s="27" t="s">
        <v>29</v>
      </c>
      <c r="Y256" s="28"/>
    </row>
    <row r="257" spans="2:25" ht="13.5" customHeight="1">
      <c r="B257" s="33"/>
      <c r="C257" s="34"/>
      <c r="D257" s="2"/>
      <c r="E257" s="2" t="s">
        <v>49</v>
      </c>
      <c r="F257" s="31" t="s">
        <v>50</v>
      </c>
      <c r="G257" s="32"/>
      <c r="H257" s="27">
        <v>1011933</v>
      </c>
      <c r="I257" s="28"/>
      <c r="J257" s="8">
        <v>1006828.75</v>
      </c>
      <c r="K257" s="8">
        <v>1006828.75</v>
      </c>
      <c r="L257" s="8">
        <v>1006828.75</v>
      </c>
      <c r="M257" s="8">
        <v>1006828.75</v>
      </c>
      <c r="N257" s="8" t="s">
        <v>29</v>
      </c>
      <c r="O257" s="8" t="s">
        <v>29</v>
      </c>
      <c r="P257" s="8" t="s">
        <v>29</v>
      </c>
      <c r="Q257" s="8" t="s">
        <v>29</v>
      </c>
      <c r="R257" s="8" t="s">
        <v>29</v>
      </c>
      <c r="S257" s="8" t="s">
        <v>29</v>
      </c>
      <c r="T257" s="8" t="s">
        <v>29</v>
      </c>
      <c r="U257" s="8" t="s">
        <v>29</v>
      </c>
      <c r="V257" s="27" t="s">
        <v>29</v>
      </c>
      <c r="W257" s="28"/>
      <c r="X257" s="27" t="s">
        <v>29</v>
      </c>
      <c r="Y257" s="28"/>
    </row>
    <row r="258" spans="2:25" ht="13.5" customHeight="1">
      <c r="B258" s="33"/>
      <c r="C258" s="34"/>
      <c r="D258" s="2"/>
      <c r="E258" s="2" t="s">
        <v>65</v>
      </c>
      <c r="F258" s="31" t="s">
        <v>66</v>
      </c>
      <c r="G258" s="32"/>
      <c r="H258" s="27">
        <v>75781</v>
      </c>
      <c r="I258" s="28"/>
      <c r="J258" s="8">
        <v>75780.07</v>
      </c>
      <c r="K258" s="8">
        <v>75780.07</v>
      </c>
      <c r="L258" s="8">
        <v>75780.07</v>
      </c>
      <c r="M258" s="8">
        <v>75780.07</v>
      </c>
      <c r="N258" s="8" t="s">
        <v>29</v>
      </c>
      <c r="O258" s="8" t="s">
        <v>29</v>
      </c>
      <c r="P258" s="8" t="s">
        <v>29</v>
      </c>
      <c r="Q258" s="8" t="s">
        <v>29</v>
      </c>
      <c r="R258" s="8" t="s">
        <v>29</v>
      </c>
      <c r="S258" s="8" t="s">
        <v>29</v>
      </c>
      <c r="T258" s="8" t="s">
        <v>29</v>
      </c>
      <c r="U258" s="8" t="s">
        <v>29</v>
      </c>
      <c r="V258" s="27" t="s">
        <v>29</v>
      </c>
      <c r="W258" s="28"/>
      <c r="X258" s="27" t="s">
        <v>29</v>
      </c>
      <c r="Y258" s="28"/>
    </row>
    <row r="259" spans="2:25" ht="13.5" customHeight="1">
      <c r="B259" s="33"/>
      <c r="C259" s="34"/>
      <c r="D259" s="2"/>
      <c r="E259" s="2" t="s">
        <v>51</v>
      </c>
      <c r="F259" s="31" t="s">
        <v>52</v>
      </c>
      <c r="G259" s="32"/>
      <c r="H259" s="27">
        <v>179420</v>
      </c>
      <c r="I259" s="28"/>
      <c r="J259" s="8">
        <v>179420.17</v>
      </c>
      <c r="K259" s="8">
        <v>179420.17</v>
      </c>
      <c r="L259" s="8">
        <v>179420.17</v>
      </c>
      <c r="M259" s="8">
        <v>179420.17</v>
      </c>
      <c r="N259" s="8" t="s">
        <v>29</v>
      </c>
      <c r="O259" s="8" t="s">
        <v>29</v>
      </c>
      <c r="P259" s="8" t="s">
        <v>29</v>
      </c>
      <c r="Q259" s="8" t="s">
        <v>29</v>
      </c>
      <c r="R259" s="8" t="s">
        <v>29</v>
      </c>
      <c r="S259" s="8" t="s">
        <v>29</v>
      </c>
      <c r="T259" s="8" t="s">
        <v>29</v>
      </c>
      <c r="U259" s="8" t="s">
        <v>29</v>
      </c>
      <c r="V259" s="27" t="s">
        <v>29</v>
      </c>
      <c r="W259" s="28"/>
      <c r="X259" s="27" t="s">
        <v>29</v>
      </c>
      <c r="Y259" s="28"/>
    </row>
    <row r="260" spans="2:25" ht="13.5" customHeight="1">
      <c r="B260" s="33"/>
      <c r="C260" s="34"/>
      <c r="D260" s="2"/>
      <c r="E260" s="2" t="s">
        <v>53</v>
      </c>
      <c r="F260" s="31" t="s">
        <v>54</v>
      </c>
      <c r="G260" s="32"/>
      <c r="H260" s="27">
        <v>24150</v>
      </c>
      <c r="I260" s="28"/>
      <c r="J260" s="8">
        <v>22285.96</v>
      </c>
      <c r="K260" s="8">
        <v>22285.96</v>
      </c>
      <c r="L260" s="8">
        <v>22285.96</v>
      </c>
      <c r="M260" s="8">
        <v>22285.96</v>
      </c>
      <c r="N260" s="8" t="s">
        <v>29</v>
      </c>
      <c r="O260" s="8" t="s">
        <v>29</v>
      </c>
      <c r="P260" s="8" t="s">
        <v>29</v>
      </c>
      <c r="Q260" s="8" t="s">
        <v>29</v>
      </c>
      <c r="R260" s="8" t="s">
        <v>29</v>
      </c>
      <c r="S260" s="8" t="s">
        <v>29</v>
      </c>
      <c r="T260" s="8" t="s">
        <v>29</v>
      </c>
      <c r="U260" s="8" t="s">
        <v>29</v>
      </c>
      <c r="V260" s="27" t="s">
        <v>29</v>
      </c>
      <c r="W260" s="28"/>
      <c r="X260" s="27" t="s">
        <v>29</v>
      </c>
      <c r="Y260" s="28"/>
    </row>
    <row r="261" spans="2:25" ht="13.5" customHeight="1">
      <c r="B261" s="33"/>
      <c r="C261" s="34"/>
      <c r="D261" s="2"/>
      <c r="E261" s="2" t="s">
        <v>86</v>
      </c>
      <c r="F261" s="31" t="s">
        <v>87</v>
      </c>
      <c r="G261" s="32"/>
      <c r="H261" s="27">
        <v>13756</v>
      </c>
      <c r="I261" s="28"/>
      <c r="J261" s="8">
        <v>13749.33</v>
      </c>
      <c r="K261" s="8">
        <v>13749.33</v>
      </c>
      <c r="L261" s="8">
        <v>13749.33</v>
      </c>
      <c r="M261" s="8">
        <v>13749.33</v>
      </c>
      <c r="N261" s="8" t="s">
        <v>29</v>
      </c>
      <c r="O261" s="8" t="s">
        <v>29</v>
      </c>
      <c r="P261" s="8" t="s">
        <v>29</v>
      </c>
      <c r="Q261" s="8" t="s">
        <v>29</v>
      </c>
      <c r="R261" s="8" t="s">
        <v>29</v>
      </c>
      <c r="S261" s="8" t="s">
        <v>29</v>
      </c>
      <c r="T261" s="8" t="s">
        <v>29</v>
      </c>
      <c r="U261" s="8" t="s">
        <v>29</v>
      </c>
      <c r="V261" s="27" t="s">
        <v>29</v>
      </c>
      <c r="W261" s="28"/>
      <c r="X261" s="27" t="s">
        <v>29</v>
      </c>
      <c r="Y261" s="28"/>
    </row>
    <row r="262" spans="2:25" ht="13.5" customHeight="1">
      <c r="B262" s="33"/>
      <c r="C262" s="34"/>
      <c r="D262" s="2"/>
      <c r="E262" s="2" t="s">
        <v>32</v>
      </c>
      <c r="F262" s="31" t="s">
        <v>33</v>
      </c>
      <c r="G262" s="32"/>
      <c r="H262" s="27">
        <v>77695</v>
      </c>
      <c r="I262" s="28"/>
      <c r="J262" s="8">
        <v>77613.37</v>
      </c>
      <c r="K262" s="8">
        <v>77613.37</v>
      </c>
      <c r="L262" s="8">
        <v>77613.37</v>
      </c>
      <c r="M262" s="8" t="s">
        <v>29</v>
      </c>
      <c r="N262" s="8">
        <v>77613.37</v>
      </c>
      <c r="O262" s="8" t="s">
        <v>29</v>
      </c>
      <c r="P262" s="8" t="s">
        <v>29</v>
      </c>
      <c r="Q262" s="8" t="s">
        <v>29</v>
      </c>
      <c r="R262" s="8" t="s">
        <v>29</v>
      </c>
      <c r="S262" s="8" t="s">
        <v>29</v>
      </c>
      <c r="T262" s="8" t="s">
        <v>29</v>
      </c>
      <c r="U262" s="8" t="s">
        <v>29</v>
      </c>
      <c r="V262" s="27" t="s">
        <v>29</v>
      </c>
      <c r="W262" s="28"/>
      <c r="X262" s="27" t="s">
        <v>29</v>
      </c>
      <c r="Y262" s="28"/>
    </row>
    <row r="263" spans="2:25" ht="13.5" customHeight="1">
      <c r="B263" s="33"/>
      <c r="C263" s="34"/>
      <c r="D263" s="2"/>
      <c r="E263" s="2" t="s">
        <v>174</v>
      </c>
      <c r="F263" s="31" t="s">
        <v>175</v>
      </c>
      <c r="G263" s="32"/>
      <c r="H263" s="27">
        <v>104780</v>
      </c>
      <c r="I263" s="28"/>
      <c r="J263" s="8">
        <v>98201.9</v>
      </c>
      <c r="K263" s="8">
        <v>98201.9</v>
      </c>
      <c r="L263" s="8">
        <v>98201.9</v>
      </c>
      <c r="M263" s="8" t="s">
        <v>29</v>
      </c>
      <c r="N263" s="8">
        <v>98201.9</v>
      </c>
      <c r="O263" s="8" t="s">
        <v>29</v>
      </c>
      <c r="P263" s="8" t="s">
        <v>29</v>
      </c>
      <c r="Q263" s="8" t="s">
        <v>29</v>
      </c>
      <c r="R263" s="8" t="s">
        <v>29</v>
      </c>
      <c r="S263" s="8" t="s">
        <v>29</v>
      </c>
      <c r="T263" s="8" t="s">
        <v>29</v>
      </c>
      <c r="U263" s="8" t="s">
        <v>29</v>
      </c>
      <c r="V263" s="27" t="s">
        <v>29</v>
      </c>
      <c r="W263" s="28"/>
      <c r="X263" s="27" t="s">
        <v>29</v>
      </c>
      <c r="Y263" s="28"/>
    </row>
    <row r="264" spans="2:25" ht="17.25" customHeight="1">
      <c r="B264" s="33"/>
      <c r="C264" s="34"/>
      <c r="D264" s="2"/>
      <c r="E264" s="2" t="s">
        <v>166</v>
      </c>
      <c r="F264" s="31" t="s">
        <v>167</v>
      </c>
      <c r="G264" s="32"/>
      <c r="H264" s="27">
        <v>7948</v>
      </c>
      <c r="I264" s="28"/>
      <c r="J264" s="8">
        <v>3065.37</v>
      </c>
      <c r="K264" s="8">
        <v>3065.37</v>
      </c>
      <c r="L264" s="8">
        <v>3065.37</v>
      </c>
      <c r="M264" s="8" t="s">
        <v>29</v>
      </c>
      <c r="N264" s="8">
        <v>3065.37</v>
      </c>
      <c r="O264" s="8" t="s">
        <v>29</v>
      </c>
      <c r="P264" s="8" t="s">
        <v>29</v>
      </c>
      <c r="Q264" s="8" t="s">
        <v>29</v>
      </c>
      <c r="R264" s="8" t="s">
        <v>29</v>
      </c>
      <c r="S264" s="8" t="s">
        <v>29</v>
      </c>
      <c r="T264" s="8" t="s">
        <v>29</v>
      </c>
      <c r="U264" s="8" t="s">
        <v>29</v>
      </c>
      <c r="V264" s="27" t="s">
        <v>29</v>
      </c>
      <c r="W264" s="28"/>
      <c r="X264" s="27" t="s">
        <v>29</v>
      </c>
      <c r="Y264" s="28"/>
    </row>
    <row r="265" spans="2:25" ht="13.5" customHeight="1">
      <c r="B265" s="33"/>
      <c r="C265" s="34"/>
      <c r="D265" s="2"/>
      <c r="E265" s="2" t="s">
        <v>69</v>
      </c>
      <c r="F265" s="31" t="s">
        <v>70</v>
      </c>
      <c r="G265" s="32"/>
      <c r="H265" s="27">
        <v>21400</v>
      </c>
      <c r="I265" s="28"/>
      <c r="J265" s="8">
        <v>21301.66</v>
      </c>
      <c r="K265" s="8">
        <v>21301.66</v>
      </c>
      <c r="L265" s="8">
        <v>21301.66</v>
      </c>
      <c r="M265" s="8" t="s">
        <v>29</v>
      </c>
      <c r="N265" s="8">
        <v>21301.66</v>
      </c>
      <c r="O265" s="8" t="s">
        <v>29</v>
      </c>
      <c r="P265" s="8" t="s">
        <v>29</v>
      </c>
      <c r="Q265" s="8" t="s">
        <v>29</v>
      </c>
      <c r="R265" s="8" t="s">
        <v>29</v>
      </c>
      <c r="S265" s="8" t="s">
        <v>29</v>
      </c>
      <c r="T265" s="8" t="s">
        <v>29</v>
      </c>
      <c r="U265" s="8" t="s">
        <v>29</v>
      </c>
      <c r="V265" s="27" t="s">
        <v>29</v>
      </c>
      <c r="W265" s="28"/>
      <c r="X265" s="27" t="s">
        <v>29</v>
      </c>
      <c r="Y265" s="28"/>
    </row>
    <row r="266" spans="2:25" ht="13.5" customHeight="1">
      <c r="B266" s="33"/>
      <c r="C266" s="34"/>
      <c r="D266" s="2"/>
      <c r="E266" s="2" t="s">
        <v>71</v>
      </c>
      <c r="F266" s="31" t="s">
        <v>72</v>
      </c>
      <c r="G266" s="32"/>
      <c r="H266" s="27">
        <v>31917</v>
      </c>
      <c r="I266" s="28"/>
      <c r="J266" s="8">
        <v>30008.75</v>
      </c>
      <c r="K266" s="8">
        <v>30008.75</v>
      </c>
      <c r="L266" s="8">
        <v>30008.75</v>
      </c>
      <c r="M266" s="8" t="s">
        <v>29</v>
      </c>
      <c r="N266" s="8">
        <v>30008.75</v>
      </c>
      <c r="O266" s="8" t="s">
        <v>29</v>
      </c>
      <c r="P266" s="8" t="s">
        <v>29</v>
      </c>
      <c r="Q266" s="8" t="s">
        <v>29</v>
      </c>
      <c r="R266" s="8" t="s">
        <v>29</v>
      </c>
      <c r="S266" s="8" t="s">
        <v>29</v>
      </c>
      <c r="T266" s="8" t="s">
        <v>29</v>
      </c>
      <c r="U266" s="8" t="s">
        <v>29</v>
      </c>
      <c r="V266" s="27" t="s">
        <v>29</v>
      </c>
      <c r="W266" s="28"/>
      <c r="X266" s="27" t="s">
        <v>29</v>
      </c>
      <c r="Y266" s="28"/>
    </row>
    <row r="267" spans="2:25" ht="13.5" customHeight="1">
      <c r="B267" s="33"/>
      <c r="C267" s="34"/>
      <c r="D267" s="2"/>
      <c r="E267" s="2" t="s">
        <v>73</v>
      </c>
      <c r="F267" s="31" t="s">
        <v>74</v>
      </c>
      <c r="G267" s="32"/>
      <c r="H267" s="27">
        <v>1720</v>
      </c>
      <c r="I267" s="28"/>
      <c r="J267" s="8">
        <v>1720</v>
      </c>
      <c r="K267" s="8">
        <v>1720</v>
      </c>
      <c r="L267" s="8">
        <v>1720</v>
      </c>
      <c r="M267" s="8" t="s">
        <v>29</v>
      </c>
      <c r="N267" s="8">
        <v>1720</v>
      </c>
      <c r="O267" s="8" t="s">
        <v>29</v>
      </c>
      <c r="P267" s="8" t="s">
        <v>29</v>
      </c>
      <c r="Q267" s="8" t="s">
        <v>29</v>
      </c>
      <c r="R267" s="8" t="s">
        <v>29</v>
      </c>
      <c r="S267" s="8" t="s">
        <v>29</v>
      </c>
      <c r="T267" s="8" t="s">
        <v>29</v>
      </c>
      <c r="U267" s="8" t="s">
        <v>29</v>
      </c>
      <c r="V267" s="27" t="s">
        <v>29</v>
      </c>
      <c r="W267" s="28"/>
      <c r="X267" s="27" t="s">
        <v>29</v>
      </c>
      <c r="Y267" s="28"/>
    </row>
    <row r="268" spans="2:25" ht="13.5" customHeight="1">
      <c r="B268" s="33"/>
      <c r="C268" s="34"/>
      <c r="D268" s="2"/>
      <c r="E268" s="2" t="s">
        <v>34</v>
      </c>
      <c r="F268" s="31" t="s">
        <v>35</v>
      </c>
      <c r="G268" s="32"/>
      <c r="H268" s="27">
        <v>20500</v>
      </c>
      <c r="I268" s="28"/>
      <c r="J268" s="8">
        <v>19822.07</v>
      </c>
      <c r="K268" s="8">
        <v>19822.07</v>
      </c>
      <c r="L268" s="8">
        <v>19822.07</v>
      </c>
      <c r="M268" s="8" t="s">
        <v>29</v>
      </c>
      <c r="N268" s="8">
        <v>19822.07</v>
      </c>
      <c r="O268" s="8" t="s">
        <v>29</v>
      </c>
      <c r="P268" s="8" t="s">
        <v>29</v>
      </c>
      <c r="Q268" s="8" t="s">
        <v>29</v>
      </c>
      <c r="R268" s="8" t="s">
        <v>29</v>
      </c>
      <c r="S268" s="8" t="s">
        <v>29</v>
      </c>
      <c r="T268" s="8" t="s">
        <v>29</v>
      </c>
      <c r="U268" s="8" t="s">
        <v>29</v>
      </c>
      <c r="V268" s="27" t="s">
        <v>29</v>
      </c>
      <c r="W268" s="28"/>
      <c r="X268" s="27" t="s">
        <v>29</v>
      </c>
      <c r="Y268" s="28"/>
    </row>
    <row r="269" spans="2:25" ht="13.5" customHeight="1">
      <c r="B269" s="33"/>
      <c r="C269" s="34"/>
      <c r="D269" s="2"/>
      <c r="E269" s="2" t="s">
        <v>119</v>
      </c>
      <c r="F269" s="31" t="s">
        <v>120</v>
      </c>
      <c r="G269" s="32"/>
      <c r="H269" s="27">
        <v>2052</v>
      </c>
      <c r="I269" s="28"/>
      <c r="J269" s="8">
        <v>1942.58</v>
      </c>
      <c r="K269" s="8">
        <v>1942.58</v>
      </c>
      <c r="L269" s="8">
        <v>1942.58</v>
      </c>
      <c r="M269" s="8" t="s">
        <v>29</v>
      </c>
      <c r="N269" s="8">
        <v>1942.58</v>
      </c>
      <c r="O269" s="8" t="s">
        <v>29</v>
      </c>
      <c r="P269" s="8" t="s">
        <v>29</v>
      </c>
      <c r="Q269" s="8" t="s">
        <v>29</v>
      </c>
      <c r="R269" s="8" t="s">
        <v>29</v>
      </c>
      <c r="S269" s="8" t="s">
        <v>29</v>
      </c>
      <c r="T269" s="8" t="s">
        <v>29</v>
      </c>
      <c r="U269" s="8" t="s">
        <v>29</v>
      </c>
      <c r="V269" s="27" t="s">
        <v>29</v>
      </c>
      <c r="W269" s="28"/>
      <c r="X269" s="27" t="s">
        <v>29</v>
      </c>
      <c r="Y269" s="28"/>
    </row>
    <row r="270" spans="2:25" ht="24" customHeight="1">
      <c r="B270" s="33"/>
      <c r="C270" s="34"/>
      <c r="D270" s="2"/>
      <c r="E270" s="2" t="s">
        <v>121</v>
      </c>
      <c r="F270" s="31" t="s">
        <v>122</v>
      </c>
      <c r="G270" s="32"/>
      <c r="H270" s="27">
        <v>1551</v>
      </c>
      <c r="I270" s="28"/>
      <c r="J270" s="8">
        <v>1550.33</v>
      </c>
      <c r="K270" s="8">
        <v>1550.33</v>
      </c>
      <c r="L270" s="8">
        <v>1550.33</v>
      </c>
      <c r="M270" s="8" t="s">
        <v>29</v>
      </c>
      <c r="N270" s="8">
        <v>1550.33</v>
      </c>
      <c r="O270" s="8" t="s">
        <v>29</v>
      </c>
      <c r="P270" s="8" t="s">
        <v>29</v>
      </c>
      <c r="Q270" s="8" t="s">
        <v>29</v>
      </c>
      <c r="R270" s="8" t="s">
        <v>29</v>
      </c>
      <c r="S270" s="8" t="s">
        <v>29</v>
      </c>
      <c r="T270" s="8" t="s">
        <v>29</v>
      </c>
      <c r="U270" s="8" t="s">
        <v>29</v>
      </c>
      <c r="V270" s="27" t="s">
        <v>29</v>
      </c>
      <c r="W270" s="28"/>
      <c r="X270" s="27" t="s">
        <v>29</v>
      </c>
      <c r="Y270" s="28"/>
    </row>
    <row r="271" spans="2:25" ht="24" customHeight="1">
      <c r="B271" s="33"/>
      <c r="C271" s="34"/>
      <c r="D271" s="2"/>
      <c r="E271" s="2" t="s">
        <v>123</v>
      </c>
      <c r="F271" s="31" t="s">
        <v>124</v>
      </c>
      <c r="G271" s="32"/>
      <c r="H271" s="27">
        <v>1500</v>
      </c>
      <c r="I271" s="28"/>
      <c r="J271" s="8">
        <v>1431.32</v>
      </c>
      <c r="K271" s="8">
        <v>1431.32</v>
      </c>
      <c r="L271" s="8">
        <v>1431.32</v>
      </c>
      <c r="M271" s="8" t="s">
        <v>29</v>
      </c>
      <c r="N271" s="8">
        <v>1431.32</v>
      </c>
      <c r="O271" s="8" t="s">
        <v>29</v>
      </c>
      <c r="P271" s="8" t="s">
        <v>29</v>
      </c>
      <c r="Q271" s="8" t="s">
        <v>29</v>
      </c>
      <c r="R271" s="8" t="s">
        <v>29</v>
      </c>
      <c r="S271" s="8" t="s">
        <v>29</v>
      </c>
      <c r="T271" s="8" t="s">
        <v>29</v>
      </c>
      <c r="U271" s="8" t="s">
        <v>29</v>
      </c>
      <c r="V271" s="27" t="s">
        <v>29</v>
      </c>
      <c r="W271" s="28"/>
      <c r="X271" s="27" t="s">
        <v>29</v>
      </c>
      <c r="Y271" s="28"/>
    </row>
    <row r="272" spans="2:25" ht="13.5" customHeight="1">
      <c r="B272" s="33"/>
      <c r="C272" s="34"/>
      <c r="D272" s="2"/>
      <c r="E272" s="2" t="s">
        <v>111</v>
      </c>
      <c r="F272" s="31" t="s">
        <v>112</v>
      </c>
      <c r="G272" s="32"/>
      <c r="H272" s="27">
        <v>5500</v>
      </c>
      <c r="I272" s="28"/>
      <c r="J272" s="8">
        <v>5498.2</v>
      </c>
      <c r="K272" s="8">
        <v>5498.2</v>
      </c>
      <c r="L272" s="8">
        <v>5498.2</v>
      </c>
      <c r="M272" s="8" t="s">
        <v>29</v>
      </c>
      <c r="N272" s="8">
        <v>5498.2</v>
      </c>
      <c r="O272" s="8" t="s">
        <v>29</v>
      </c>
      <c r="P272" s="8" t="s">
        <v>29</v>
      </c>
      <c r="Q272" s="8" t="s">
        <v>29</v>
      </c>
      <c r="R272" s="8" t="s">
        <v>29</v>
      </c>
      <c r="S272" s="8" t="s">
        <v>29</v>
      </c>
      <c r="T272" s="8" t="s">
        <v>29</v>
      </c>
      <c r="U272" s="8" t="s">
        <v>29</v>
      </c>
      <c r="V272" s="27" t="s">
        <v>29</v>
      </c>
      <c r="W272" s="28"/>
      <c r="X272" s="27" t="s">
        <v>29</v>
      </c>
      <c r="Y272" s="28"/>
    </row>
    <row r="273" spans="2:25" ht="13.5" customHeight="1">
      <c r="B273" s="33"/>
      <c r="C273" s="34"/>
      <c r="D273" s="2"/>
      <c r="E273" s="2" t="s">
        <v>36</v>
      </c>
      <c r="F273" s="31" t="s">
        <v>37</v>
      </c>
      <c r="G273" s="32"/>
      <c r="H273" s="27">
        <v>2000</v>
      </c>
      <c r="I273" s="28"/>
      <c r="J273" s="8">
        <v>1613.6</v>
      </c>
      <c r="K273" s="8">
        <v>1613.6</v>
      </c>
      <c r="L273" s="8">
        <v>1613.6</v>
      </c>
      <c r="M273" s="8" t="s">
        <v>29</v>
      </c>
      <c r="N273" s="8">
        <v>1613.6</v>
      </c>
      <c r="O273" s="8" t="s">
        <v>29</v>
      </c>
      <c r="P273" s="8" t="s">
        <v>29</v>
      </c>
      <c r="Q273" s="8" t="s">
        <v>29</v>
      </c>
      <c r="R273" s="8" t="s">
        <v>29</v>
      </c>
      <c r="S273" s="8" t="s">
        <v>29</v>
      </c>
      <c r="T273" s="8" t="s">
        <v>29</v>
      </c>
      <c r="U273" s="8" t="s">
        <v>29</v>
      </c>
      <c r="V273" s="27" t="s">
        <v>29</v>
      </c>
      <c r="W273" s="28"/>
      <c r="X273" s="27" t="s">
        <v>29</v>
      </c>
      <c r="Y273" s="28"/>
    </row>
    <row r="274" spans="2:25" ht="17.25" customHeight="1">
      <c r="B274" s="33"/>
      <c r="C274" s="34"/>
      <c r="D274" s="2"/>
      <c r="E274" s="2" t="s">
        <v>75</v>
      </c>
      <c r="F274" s="31" t="s">
        <v>76</v>
      </c>
      <c r="G274" s="32"/>
      <c r="H274" s="27">
        <v>58843</v>
      </c>
      <c r="I274" s="28"/>
      <c r="J274" s="8">
        <v>58842.72</v>
      </c>
      <c r="K274" s="8">
        <v>58842.72</v>
      </c>
      <c r="L274" s="8">
        <v>58842.72</v>
      </c>
      <c r="M274" s="8" t="s">
        <v>29</v>
      </c>
      <c r="N274" s="8">
        <v>58842.72</v>
      </c>
      <c r="O274" s="8" t="s">
        <v>29</v>
      </c>
      <c r="P274" s="8" t="s">
        <v>29</v>
      </c>
      <c r="Q274" s="8" t="s">
        <v>29</v>
      </c>
      <c r="R274" s="8" t="s">
        <v>29</v>
      </c>
      <c r="S274" s="8" t="s">
        <v>29</v>
      </c>
      <c r="T274" s="8" t="s">
        <v>29</v>
      </c>
      <c r="U274" s="8" t="s">
        <v>29</v>
      </c>
      <c r="V274" s="27" t="s">
        <v>29</v>
      </c>
      <c r="W274" s="28"/>
      <c r="X274" s="27" t="s">
        <v>29</v>
      </c>
      <c r="Y274" s="28"/>
    </row>
    <row r="275" spans="2:25" ht="13.5" customHeight="1">
      <c r="B275" s="33"/>
      <c r="C275" s="34"/>
      <c r="D275" s="2"/>
      <c r="E275" s="2" t="s">
        <v>127</v>
      </c>
      <c r="F275" s="31" t="s">
        <v>128</v>
      </c>
      <c r="G275" s="32"/>
      <c r="H275" s="27">
        <v>30</v>
      </c>
      <c r="I275" s="28"/>
      <c r="J275" s="8">
        <v>17.59</v>
      </c>
      <c r="K275" s="8">
        <v>17.59</v>
      </c>
      <c r="L275" s="8">
        <v>17.59</v>
      </c>
      <c r="M275" s="8" t="s">
        <v>29</v>
      </c>
      <c r="N275" s="8">
        <v>17.59</v>
      </c>
      <c r="O275" s="8" t="s">
        <v>29</v>
      </c>
      <c r="P275" s="8" t="s">
        <v>29</v>
      </c>
      <c r="Q275" s="8" t="s">
        <v>29</v>
      </c>
      <c r="R275" s="8" t="s">
        <v>29</v>
      </c>
      <c r="S275" s="8" t="s">
        <v>29</v>
      </c>
      <c r="T275" s="8" t="s">
        <v>29</v>
      </c>
      <c r="U275" s="8" t="s">
        <v>29</v>
      </c>
      <c r="V275" s="27" t="s">
        <v>29</v>
      </c>
      <c r="W275" s="28"/>
      <c r="X275" s="27" t="s">
        <v>29</v>
      </c>
      <c r="Y275" s="28"/>
    </row>
    <row r="276" spans="2:25" ht="17.25" customHeight="1">
      <c r="B276" s="33"/>
      <c r="C276" s="34"/>
      <c r="D276" s="2"/>
      <c r="E276" s="2" t="s">
        <v>77</v>
      </c>
      <c r="F276" s="31" t="s">
        <v>78</v>
      </c>
      <c r="G276" s="32"/>
      <c r="H276" s="27">
        <v>380</v>
      </c>
      <c r="I276" s="28"/>
      <c r="J276" s="8">
        <v>380</v>
      </c>
      <c r="K276" s="8">
        <v>380</v>
      </c>
      <c r="L276" s="8">
        <v>380</v>
      </c>
      <c r="M276" s="8" t="s">
        <v>29</v>
      </c>
      <c r="N276" s="8">
        <v>380</v>
      </c>
      <c r="O276" s="8" t="s">
        <v>29</v>
      </c>
      <c r="P276" s="8" t="s">
        <v>29</v>
      </c>
      <c r="Q276" s="8" t="s">
        <v>29</v>
      </c>
      <c r="R276" s="8" t="s">
        <v>29</v>
      </c>
      <c r="S276" s="8" t="s">
        <v>29</v>
      </c>
      <c r="T276" s="8" t="s">
        <v>29</v>
      </c>
      <c r="U276" s="8" t="s">
        <v>29</v>
      </c>
      <c r="V276" s="27" t="s">
        <v>29</v>
      </c>
      <c r="W276" s="28"/>
      <c r="X276" s="27" t="s">
        <v>29</v>
      </c>
      <c r="Y276" s="28"/>
    </row>
    <row r="277" spans="2:25" ht="13.5" customHeight="1">
      <c r="B277" s="44"/>
      <c r="C277" s="45"/>
      <c r="D277" s="1" t="s">
        <v>176</v>
      </c>
      <c r="E277" s="1"/>
      <c r="F277" s="29" t="s">
        <v>177</v>
      </c>
      <c r="G277" s="30"/>
      <c r="H277" s="25">
        <f>SUM(H278:H296)</f>
        <v>3623793</v>
      </c>
      <c r="I277" s="26"/>
      <c r="J277" s="7">
        <f aca="true" t="shared" si="42" ref="J277:V277">SUM(J278:J296)</f>
        <v>3620943.8599999994</v>
      </c>
      <c r="K277" s="7">
        <f t="shared" si="42"/>
        <v>3591501.0999999996</v>
      </c>
      <c r="L277" s="7">
        <f t="shared" si="42"/>
        <v>3427769.99</v>
      </c>
      <c r="M277" s="7">
        <f t="shared" si="42"/>
        <v>3010732.4000000004</v>
      </c>
      <c r="N277" s="7">
        <f t="shared" si="42"/>
        <v>417037.5900000001</v>
      </c>
      <c r="O277" s="7">
        <f t="shared" si="42"/>
        <v>0</v>
      </c>
      <c r="P277" s="7">
        <f t="shared" si="42"/>
        <v>163731.11</v>
      </c>
      <c r="Q277" s="7">
        <f t="shared" si="42"/>
        <v>0</v>
      </c>
      <c r="R277" s="7">
        <f t="shared" si="42"/>
        <v>0</v>
      </c>
      <c r="S277" s="7">
        <f t="shared" si="42"/>
        <v>0</v>
      </c>
      <c r="T277" s="7">
        <f t="shared" si="42"/>
        <v>29442.76</v>
      </c>
      <c r="U277" s="7">
        <f t="shared" si="42"/>
        <v>29442.76</v>
      </c>
      <c r="V277" s="25">
        <f t="shared" si="42"/>
        <v>0</v>
      </c>
      <c r="W277" s="26"/>
      <c r="X277" s="25">
        <f>SUM(X278:X296)</f>
        <v>0</v>
      </c>
      <c r="Y277" s="26"/>
    </row>
    <row r="278" spans="2:25" ht="13.5" customHeight="1">
      <c r="B278" s="33"/>
      <c r="C278" s="34"/>
      <c r="D278" s="2"/>
      <c r="E278" s="2" t="s">
        <v>63</v>
      </c>
      <c r="F278" s="31" t="s">
        <v>64</v>
      </c>
      <c r="G278" s="32"/>
      <c r="H278" s="27">
        <v>163739</v>
      </c>
      <c r="I278" s="28"/>
      <c r="J278" s="8">
        <v>163731.11</v>
      </c>
      <c r="K278" s="8">
        <v>163731.11</v>
      </c>
      <c r="L278" s="8">
        <v>0</v>
      </c>
      <c r="M278" s="8" t="s">
        <v>29</v>
      </c>
      <c r="N278" s="8" t="s">
        <v>29</v>
      </c>
      <c r="O278" s="8" t="s">
        <v>29</v>
      </c>
      <c r="P278" s="8">
        <v>163731.11</v>
      </c>
      <c r="Q278" s="8" t="s">
        <v>29</v>
      </c>
      <c r="R278" s="8" t="s">
        <v>29</v>
      </c>
      <c r="S278" s="8" t="s">
        <v>29</v>
      </c>
      <c r="T278" s="8" t="s">
        <v>29</v>
      </c>
      <c r="U278" s="8" t="s">
        <v>29</v>
      </c>
      <c r="V278" s="27" t="s">
        <v>29</v>
      </c>
      <c r="W278" s="28"/>
      <c r="X278" s="27" t="s">
        <v>29</v>
      </c>
      <c r="Y278" s="28"/>
    </row>
    <row r="279" spans="2:25" ht="13.5" customHeight="1">
      <c r="B279" s="33"/>
      <c r="C279" s="34"/>
      <c r="D279" s="2"/>
      <c r="E279" s="2" t="s">
        <v>49</v>
      </c>
      <c r="F279" s="31" t="s">
        <v>50</v>
      </c>
      <c r="G279" s="32"/>
      <c r="H279" s="27">
        <v>2363321</v>
      </c>
      <c r="I279" s="28"/>
      <c r="J279" s="8">
        <v>2363318.92</v>
      </c>
      <c r="K279" s="8">
        <v>2363318.92</v>
      </c>
      <c r="L279" s="8">
        <v>2363318.92</v>
      </c>
      <c r="M279" s="8">
        <v>2363318.92</v>
      </c>
      <c r="N279" s="8" t="s">
        <v>29</v>
      </c>
      <c r="O279" s="8" t="s">
        <v>29</v>
      </c>
      <c r="P279" s="8" t="s">
        <v>29</v>
      </c>
      <c r="Q279" s="8" t="s">
        <v>29</v>
      </c>
      <c r="R279" s="8" t="s">
        <v>29</v>
      </c>
      <c r="S279" s="8" t="s">
        <v>29</v>
      </c>
      <c r="T279" s="8" t="s">
        <v>29</v>
      </c>
      <c r="U279" s="8" t="s">
        <v>29</v>
      </c>
      <c r="V279" s="27" t="s">
        <v>29</v>
      </c>
      <c r="W279" s="28"/>
      <c r="X279" s="27" t="s">
        <v>29</v>
      </c>
      <c r="Y279" s="28"/>
    </row>
    <row r="280" spans="2:25" ht="13.5" customHeight="1">
      <c r="B280" s="33"/>
      <c r="C280" s="34"/>
      <c r="D280" s="2"/>
      <c r="E280" s="2" t="s">
        <v>65</v>
      </c>
      <c r="F280" s="31" t="s">
        <v>66</v>
      </c>
      <c r="G280" s="32"/>
      <c r="H280" s="27">
        <v>172937</v>
      </c>
      <c r="I280" s="28"/>
      <c r="J280" s="8">
        <v>172936.75</v>
      </c>
      <c r="K280" s="8">
        <v>172936.75</v>
      </c>
      <c r="L280" s="8">
        <v>172936.75</v>
      </c>
      <c r="M280" s="8">
        <v>172936.75</v>
      </c>
      <c r="N280" s="8" t="s">
        <v>29</v>
      </c>
      <c r="O280" s="8" t="s">
        <v>29</v>
      </c>
      <c r="P280" s="8" t="s">
        <v>29</v>
      </c>
      <c r="Q280" s="8" t="s">
        <v>29</v>
      </c>
      <c r="R280" s="8" t="s">
        <v>29</v>
      </c>
      <c r="S280" s="8" t="s">
        <v>29</v>
      </c>
      <c r="T280" s="8" t="s">
        <v>29</v>
      </c>
      <c r="U280" s="8" t="s">
        <v>29</v>
      </c>
      <c r="V280" s="27" t="s">
        <v>29</v>
      </c>
      <c r="W280" s="28"/>
      <c r="X280" s="27" t="s">
        <v>29</v>
      </c>
      <c r="Y280" s="28"/>
    </row>
    <row r="281" spans="2:25" ht="13.5" customHeight="1">
      <c r="B281" s="33"/>
      <c r="C281" s="34"/>
      <c r="D281" s="2"/>
      <c r="E281" s="2" t="s">
        <v>51</v>
      </c>
      <c r="F281" s="31" t="s">
        <v>52</v>
      </c>
      <c r="G281" s="32"/>
      <c r="H281" s="27">
        <v>420966</v>
      </c>
      <c r="I281" s="28"/>
      <c r="J281" s="8">
        <v>420421.28</v>
      </c>
      <c r="K281" s="8">
        <v>420421.28</v>
      </c>
      <c r="L281" s="8">
        <v>420421.28</v>
      </c>
      <c r="M281" s="8">
        <v>420421.28</v>
      </c>
      <c r="N281" s="8" t="s">
        <v>29</v>
      </c>
      <c r="O281" s="8" t="s">
        <v>29</v>
      </c>
      <c r="P281" s="8" t="s">
        <v>29</v>
      </c>
      <c r="Q281" s="8" t="s">
        <v>29</v>
      </c>
      <c r="R281" s="8" t="s">
        <v>29</v>
      </c>
      <c r="S281" s="8" t="s">
        <v>29</v>
      </c>
      <c r="T281" s="8" t="s">
        <v>29</v>
      </c>
      <c r="U281" s="8" t="s">
        <v>29</v>
      </c>
      <c r="V281" s="27" t="s">
        <v>29</v>
      </c>
      <c r="W281" s="28"/>
      <c r="X281" s="27" t="s">
        <v>29</v>
      </c>
      <c r="Y281" s="28"/>
    </row>
    <row r="282" spans="2:25" ht="13.5" customHeight="1">
      <c r="B282" s="33"/>
      <c r="C282" s="34"/>
      <c r="D282" s="2"/>
      <c r="E282" s="2" t="s">
        <v>53</v>
      </c>
      <c r="F282" s="31" t="s">
        <v>54</v>
      </c>
      <c r="G282" s="32"/>
      <c r="H282" s="27">
        <v>54186</v>
      </c>
      <c r="I282" s="28"/>
      <c r="J282" s="8">
        <v>54055.45</v>
      </c>
      <c r="K282" s="8">
        <v>54055.45</v>
      </c>
      <c r="L282" s="8">
        <v>54055.45</v>
      </c>
      <c r="M282" s="8">
        <v>54055.45</v>
      </c>
      <c r="N282" s="8" t="s">
        <v>29</v>
      </c>
      <c r="O282" s="8" t="s">
        <v>29</v>
      </c>
      <c r="P282" s="8" t="s">
        <v>29</v>
      </c>
      <c r="Q282" s="8" t="s">
        <v>29</v>
      </c>
      <c r="R282" s="8" t="s">
        <v>29</v>
      </c>
      <c r="S282" s="8" t="s">
        <v>29</v>
      </c>
      <c r="T282" s="8" t="s">
        <v>29</v>
      </c>
      <c r="U282" s="8" t="s">
        <v>29</v>
      </c>
      <c r="V282" s="27" t="s">
        <v>29</v>
      </c>
      <c r="W282" s="28"/>
      <c r="X282" s="27" t="s">
        <v>29</v>
      </c>
      <c r="Y282" s="28"/>
    </row>
    <row r="283" spans="2:25" ht="13.5" customHeight="1">
      <c r="B283" s="33"/>
      <c r="C283" s="34"/>
      <c r="D283" s="2"/>
      <c r="E283" s="2" t="s">
        <v>32</v>
      </c>
      <c r="F283" s="31" t="s">
        <v>33</v>
      </c>
      <c r="G283" s="32"/>
      <c r="H283" s="27">
        <v>131404</v>
      </c>
      <c r="I283" s="28"/>
      <c r="J283" s="8">
        <v>131225.23</v>
      </c>
      <c r="K283" s="8">
        <v>131225.23</v>
      </c>
      <c r="L283" s="8">
        <v>131225.23</v>
      </c>
      <c r="M283" s="8" t="s">
        <v>29</v>
      </c>
      <c r="N283" s="8">
        <v>131225.23</v>
      </c>
      <c r="O283" s="8" t="s">
        <v>29</v>
      </c>
      <c r="P283" s="8" t="s">
        <v>29</v>
      </c>
      <c r="Q283" s="8" t="s">
        <v>29</v>
      </c>
      <c r="R283" s="8" t="s">
        <v>29</v>
      </c>
      <c r="S283" s="8" t="s">
        <v>29</v>
      </c>
      <c r="T283" s="8" t="s">
        <v>29</v>
      </c>
      <c r="U283" s="8" t="s">
        <v>29</v>
      </c>
      <c r="V283" s="27" t="s">
        <v>29</v>
      </c>
      <c r="W283" s="28"/>
      <c r="X283" s="27" t="s">
        <v>29</v>
      </c>
      <c r="Y283" s="28"/>
    </row>
    <row r="284" spans="2:25" ht="17.25" customHeight="1">
      <c r="B284" s="33"/>
      <c r="C284" s="34"/>
      <c r="D284" s="2"/>
      <c r="E284" s="2" t="s">
        <v>166</v>
      </c>
      <c r="F284" s="31" t="s">
        <v>167</v>
      </c>
      <c r="G284" s="32"/>
      <c r="H284" s="27">
        <v>10372</v>
      </c>
      <c r="I284" s="28"/>
      <c r="J284" s="8">
        <v>10371.1</v>
      </c>
      <c r="K284" s="8">
        <v>10371.1</v>
      </c>
      <c r="L284" s="8">
        <v>10371.1</v>
      </c>
      <c r="M284" s="8" t="s">
        <v>29</v>
      </c>
      <c r="N284" s="8">
        <v>10371.1</v>
      </c>
      <c r="O284" s="8" t="s">
        <v>29</v>
      </c>
      <c r="P284" s="8" t="s">
        <v>29</v>
      </c>
      <c r="Q284" s="8" t="s">
        <v>29</v>
      </c>
      <c r="R284" s="8" t="s">
        <v>29</v>
      </c>
      <c r="S284" s="8" t="s">
        <v>29</v>
      </c>
      <c r="T284" s="8" t="s">
        <v>29</v>
      </c>
      <c r="U284" s="8" t="s">
        <v>29</v>
      </c>
      <c r="V284" s="27" t="s">
        <v>29</v>
      </c>
      <c r="W284" s="28"/>
      <c r="X284" s="27" t="s">
        <v>29</v>
      </c>
      <c r="Y284" s="28"/>
    </row>
    <row r="285" spans="2:25" ht="13.5" customHeight="1">
      <c r="B285" s="33"/>
      <c r="C285" s="34"/>
      <c r="D285" s="2"/>
      <c r="E285" s="2" t="s">
        <v>69</v>
      </c>
      <c r="F285" s="31" t="s">
        <v>70</v>
      </c>
      <c r="G285" s="32"/>
      <c r="H285" s="27">
        <v>35040</v>
      </c>
      <c r="I285" s="28"/>
      <c r="J285" s="8">
        <v>35025.6</v>
      </c>
      <c r="K285" s="8">
        <v>35025.6</v>
      </c>
      <c r="L285" s="8">
        <v>35025.6</v>
      </c>
      <c r="M285" s="8" t="s">
        <v>29</v>
      </c>
      <c r="N285" s="8">
        <v>35025.6</v>
      </c>
      <c r="O285" s="8" t="s">
        <v>29</v>
      </c>
      <c r="P285" s="8" t="s">
        <v>29</v>
      </c>
      <c r="Q285" s="8" t="s">
        <v>29</v>
      </c>
      <c r="R285" s="8" t="s">
        <v>29</v>
      </c>
      <c r="S285" s="8" t="s">
        <v>29</v>
      </c>
      <c r="T285" s="8" t="s">
        <v>29</v>
      </c>
      <c r="U285" s="8" t="s">
        <v>29</v>
      </c>
      <c r="V285" s="27" t="s">
        <v>29</v>
      </c>
      <c r="W285" s="28"/>
      <c r="X285" s="27" t="s">
        <v>29</v>
      </c>
      <c r="Y285" s="28"/>
    </row>
    <row r="286" spans="2:25" ht="13.5" customHeight="1">
      <c r="B286" s="33"/>
      <c r="C286" s="34"/>
      <c r="D286" s="2"/>
      <c r="E286" s="2" t="s">
        <v>71</v>
      </c>
      <c r="F286" s="31" t="s">
        <v>72</v>
      </c>
      <c r="G286" s="32"/>
      <c r="H286" s="27">
        <v>39015</v>
      </c>
      <c r="I286" s="28"/>
      <c r="J286" s="8">
        <v>39000.73</v>
      </c>
      <c r="K286" s="8">
        <v>39000.73</v>
      </c>
      <c r="L286" s="8">
        <v>39000.73</v>
      </c>
      <c r="M286" s="8" t="s">
        <v>29</v>
      </c>
      <c r="N286" s="8">
        <v>39000.73</v>
      </c>
      <c r="O286" s="8" t="s">
        <v>29</v>
      </c>
      <c r="P286" s="8" t="s">
        <v>29</v>
      </c>
      <c r="Q286" s="8" t="s">
        <v>29</v>
      </c>
      <c r="R286" s="8" t="s">
        <v>29</v>
      </c>
      <c r="S286" s="8" t="s">
        <v>29</v>
      </c>
      <c r="T286" s="8" t="s">
        <v>29</v>
      </c>
      <c r="U286" s="8" t="s">
        <v>29</v>
      </c>
      <c r="V286" s="27" t="s">
        <v>29</v>
      </c>
      <c r="W286" s="28"/>
      <c r="X286" s="27" t="s">
        <v>29</v>
      </c>
      <c r="Y286" s="28"/>
    </row>
    <row r="287" spans="2:25" ht="13.5" customHeight="1">
      <c r="B287" s="33"/>
      <c r="C287" s="34"/>
      <c r="D287" s="2"/>
      <c r="E287" s="2" t="s">
        <v>73</v>
      </c>
      <c r="F287" s="31" t="s">
        <v>74</v>
      </c>
      <c r="G287" s="32"/>
      <c r="H287" s="27">
        <v>1795</v>
      </c>
      <c r="I287" s="28"/>
      <c r="J287" s="8">
        <v>1795</v>
      </c>
      <c r="K287" s="8">
        <v>1795</v>
      </c>
      <c r="L287" s="8">
        <v>1795</v>
      </c>
      <c r="M287" s="8" t="s">
        <v>29</v>
      </c>
      <c r="N287" s="8">
        <v>1795</v>
      </c>
      <c r="O287" s="8" t="s">
        <v>29</v>
      </c>
      <c r="P287" s="8" t="s">
        <v>29</v>
      </c>
      <c r="Q287" s="8" t="s">
        <v>29</v>
      </c>
      <c r="R287" s="8" t="s">
        <v>29</v>
      </c>
      <c r="S287" s="8" t="s">
        <v>29</v>
      </c>
      <c r="T287" s="8" t="s">
        <v>29</v>
      </c>
      <c r="U287" s="8" t="s">
        <v>29</v>
      </c>
      <c r="V287" s="27" t="s">
        <v>29</v>
      </c>
      <c r="W287" s="28"/>
      <c r="X287" s="27" t="s">
        <v>29</v>
      </c>
      <c r="Y287" s="28"/>
    </row>
    <row r="288" spans="2:25" ht="13.5" customHeight="1">
      <c r="B288" s="33"/>
      <c r="C288" s="34"/>
      <c r="D288" s="2"/>
      <c r="E288" s="2" t="s">
        <v>34</v>
      </c>
      <c r="F288" s="31" t="s">
        <v>35</v>
      </c>
      <c r="G288" s="32"/>
      <c r="H288" s="27">
        <v>49534</v>
      </c>
      <c r="I288" s="28"/>
      <c r="J288" s="8">
        <v>49380.25</v>
      </c>
      <c r="K288" s="8">
        <v>49380.25</v>
      </c>
      <c r="L288" s="8">
        <v>49380.25</v>
      </c>
      <c r="M288" s="8" t="s">
        <v>29</v>
      </c>
      <c r="N288" s="8">
        <v>49380.25</v>
      </c>
      <c r="O288" s="8" t="s">
        <v>29</v>
      </c>
      <c r="P288" s="8" t="s">
        <v>29</v>
      </c>
      <c r="Q288" s="8" t="s">
        <v>29</v>
      </c>
      <c r="R288" s="8" t="s">
        <v>29</v>
      </c>
      <c r="S288" s="8" t="s">
        <v>29</v>
      </c>
      <c r="T288" s="8" t="s">
        <v>29</v>
      </c>
      <c r="U288" s="8" t="s">
        <v>29</v>
      </c>
      <c r="V288" s="27" t="s">
        <v>29</v>
      </c>
      <c r="W288" s="28"/>
      <c r="X288" s="27" t="s">
        <v>29</v>
      </c>
      <c r="Y288" s="28"/>
    </row>
    <row r="289" spans="2:25" ht="13.5" customHeight="1">
      <c r="B289" s="33"/>
      <c r="C289" s="34"/>
      <c r="D289" s="2"/>
      <c r="E289" s="2" t="s">
        <v>119</v>
      </c>
      <c r="F289" s="31" t="s">
        <v>120</v>
      </c>
      <c r="G289" s="32"/>
      <c r="H289" s="27">
        <v>1010</v>
      </c>
      <c r="I289" s="28"/>
      <c r="J289" s="8">
        <v>1004.71</v>
      </c>
      <c r="K289" s="8">
        <v>1004.71</v>
      </c>
      <c r="L289" s="8">
        <v>1004.71</v>
      </c>
      <c r="M289" s="8" t="s">
        <v>29</v>
      </c>
      <c r="N289" s="8">
        <v>1004.71</v>
      </c>
      <c r="O289" s="8" t="s">
        <v>29</v>
      </c>
      <c r="P289" s="8" t="s">
        <v>29</v>
      </c>
      <c r="Q289" s="8" t="s">
        <v>29</v>
      </c>
      <c r="R289" s="8" t="s">
        <v>29</v>
      </c>
      <c r="S289" s="8" t="s">
        <v>29</v>
      </c>
      <c r="T289" s="8" t="s">
        <v>29</v>
      </c>
      <c r="U289" s="8" t="s">
        <v>29</v>
      </c>
      <c r="V289" s="27" t="s">
        <v>29</v>
      </c>
      <c r="W289" s="28"/>
      <c r="X289" s="27" t="s">
        <v>29</v>
      </c>
      <c r="Y289" s="28"/>
    </row>
    <row r="290" spans="2:25" ht="24" customHeight="1">
      <c r="B290" s="33"/>
      <c r="C290" s="34"/>
      <c r="D290" s="2"/>
      <c r="E290" s="2" t="s">
        <v>121</v>
      </c>
      <c r="F290" s="31" t="s">
        <v>122</v>
      </c>
      <c r="G290" s="32"/>
      <c r="H290" s="27">
        <v>1590</v>
      </c>
      <c r="I290" s="28"/>
      <c r="J290" s="8">
        <v>1587.5</v>
      </c>
      <c r="K290" s="8">
        <v>1587.5</v>
      </c>
      <c r="L290" s="8">
        <v>1587.5</v>
      </c>
      <c r="M290" s="8" t="s">
        <v>29</v>
      </c>
      <c r="N290" s="8">
        <v>1587.5</v>
      </c>
      <c r="O290" s="8" t="s">
        <v>29</v>
      </c>
      <c r="P290" s="8" t="s">
        <v>29</v>
      </c>
      <c r="Q290" s="8" t="s">
        <v>29</v>
      </c>
      <c r="R290" s="8" t="s">
        <v>29</v>
      </c>
      <c r="S290" s="8" t="s">
        <v>29</v>
      </c>
      <c r="T290" s="8" t="s">
        <v>29</v>
      </c>
      <c r="U290" s="8" t="s">
        <v>29</v>
      </c>
      <c r="V290" s="27" t="s">
        <v>29</v>
      </c>
      <c r="W290" s="28"/>
      <c r="X290" s="27" t="s">
        <v>29</v>
      </c>
      <c r="Y290" s="28"/>
    </row>
    <row r="291" spans="2:25" ht="24" customHeight="1">
      <c r="B291" s="33"/>
      <c r="C291" s="34"/>
      <c r="D291" s="2"/>
      <c r="E291" s="2" t="s">
        <v>123</v>
      </c>
      <c r="F291" s="31" t="s">
        <v>124</v>
      </c>
      <c r="G291" s="32"/>
      <c r="H291" s="27">
        <v>3230</v>
      </c>
      <c r="I291" s="28"/>
      <c r="J291" s="8">
        <v>3228.09</v>
      </c>
      <c r="K291" s="8">
        <v>3228.09</v>
      </c>
      <c r="L291" s="8">
        <v>3228.09</v>
      </c>
      <c r="M291" s="8" t="s">
        <v>29</v>
      </c>
      <c r="N291" s="8">
        <v>3228.09</v>
      </c>
      <c r="O291" s="8" t="s">
        <v>29</v>
      </c>
      <c r="P291" s="8" t="s">
        <v>29</v>
      </c>
      <c r="Q291" s="8" t="s">
        <v>29</v>
      </c>
      <c r="R291" s="8" t="s">
        <v>29</v>
      </c>
      <c r="S291" s="8" t="s">
        <v>29</v>
      </c>
      <c r="T291" s="8" t="s">
        <v>29</v>
      </c>
      <c r="U291" s="8" t="s">
        <v>29</v>
      </c>
      <c r="V291" s="27" t="s">
        <v>29</v>
      </c>
      <c r="W291" s="28"/>
      <c r="X291" s="27" t="s">
        <v>29</v>
      </c>
      <c r="Y291" s="28"/>
    </row>
    <row r="292" spans="2:25" ht="13.5" customHeight="1">
      <c r="B292" s="33"/>
      <c r="C292" s="34"/>
      <c r="D292" s="2"/>
      <c r="E292" s="2" t="s">
        <v>111</v>
      </c>
      <c r="F292" s="31" t="s">
        <v>112</v>
      </c>
      <c r="G292" s="32"/>
      <c r="H292" s="27">
        <v>5570</v>
      </c>
      <c r="I292" s="28"/>
      <c r="J292" s="8">
        <v>5560.55</v>
      </c>
      <c r="K292" s="8">
        <v>5560.55</v>
      </c>
      <c r="L292" s="8">
        <v>5560.55</v>
      </c>
      <c r="M292" s="8" t="s">
        <v>29</v>
      </c>
      <c r="N292" s="8">
        <v>5560.55</v>
      </c>
      <c r="O292" s="8" t="s">
        <v>29</v>
      </c>
      <c r="P292" s="8" t="s">
        <v>29</v>
      </c>
      <c r="Q292" s="8" t="s">
        <v>29</v>
      </c>
      <c r="R292" s="8" t="s">
        <v>29</v>
      </c>
      <c r="S292" s="8" t="s">
        <v>29</v>
      </c>
      <c r="T292" s="8" t="s">
        <v>29</v>
      </c>
      <c r="U292" s="8" t="s">
        <v>29</v>
      </c>
      <c r="V292" s="27" t="s">
        <v>29</v>
      </c>
      <c r="W292" s="28"/>
      <c r="X292" s="27" t="s">
        <v>29</v>
      </c>
      <c r="Y292" s="28"/>
    </row>
    <row r="293" spans="2:25" ht="13.5" customHeight="1">
      <c r="B293" s="33"/>
      <c r="C293" s="34"/>
      <c r="D293" s="2"/>
      <c r="E293" s="2" t="s">
        <v>36</v>
      </c>
      <c r="F293" s="31" t="s">
        <v>37</v>
      </c>
      <c r="G293" s="32"/>
      <c r="H293" s="27">
        <v>7280</v>
      </c>
      <c r="I293" s="28"/>
      <c r="J293" s="8">
        <v>7276.67</v>
      </c>
      <c r="K293" s="8">
        <v>7276.67</v>
      </c>
      <c r="L293" s="8">
        <v>7276.67</v>
      </c>
      <c r="M293" s="8" t="s">
        <v>29</v>
      </c>
      <c r="N293" s="8">
        <v>7276.67</v>
      </c>
      <c r="O293" s="8" t="s">
        <v>29</v>
      </c>
      <c r="P293" s="8" t="s">
        <v>29</v>
      </c>
      <c r="Q293" s="8" t="s">
        <v>29</v>
      </c>
      <c r="R293" s="8" t="s">
        <v>29</v>
      </c>
      <c r="S293" s="8" t="s">
        <v>29</v>
      </c>
      <c r="T293" s="8" t="s">
        <v>29</v>
      </c>
      <c r="U293" s="8" t="s">
        <v>29</v>
      </c>
      <c r="V293" s="27" t="s">
        <v>29</v>
      </c>
      <c r="W293" s="28"/>
      <c r="X293" s="27" t="s">
        <v>29</v>
      </c>
      <c r="Y293" s="28"/>
    </row>
    <row r="294" spans="2:25" ht="17.25" customHeight="1">
      <c r="B294" s="33"/>
      <c r="C294" s="34"/>
      <c r="D294" s="2"/>
      <c r="E294" s="2" t="s">
        <v>75</v>
      </c>
      <c r="F294" s="31" t="s">
        <v>76</v>
      </c>
      <c r="G294" s="32"/>
      <c r="H294" s="27">
        <v>131083</v>
      </c>
      <c r="I294" s="28"/>
      <c r="J294" s="8">
        <v>131082.16</v>
      </c>
      <c r="K294" s="8">
        <v>131082.16</v>
      </c>
      <c r="L294" s="8">
        <v>131082.16</v>
      </c>
      <c r="M294" s="8" t="s">
        <v>29</v>
      </c>
      <c r="N294" s="8">
        <v>131082.16</v>
      </c>
      <c r="O294" s="8" t="s">
        <v>29</v>
      </c>
      <c r="P294" s="8" t="s">
        <v>29</v>
      </c>
      <c r="Q294" s="8" t="s">
        <v>29</v>
      </c>
      <c r="R294" s="8" t="s">
        <v>29</v>
      </c>
      <c r="S294" s="8" t="s">
        <v>29</v>
      </c>
      <c r="T294" s="8" t="s">
        <v>29</v>
      </c>
      <c r="U294" s="8" t="s">
        <v>29</v>
      </c>
      <c r="V294" s="27" t="s">
        <v>29</v>
      </c>
      <c r="W294" s="28"/>
      <c r="X294" s="27" t="s">
        <v>29</v>
      </c>
      <c r="Y294" s="28"/>
    </row>
    <row r="295" spans="2:25" ht="17.25" customHeight="1">
      <c r="B295" s="33"/>
      <c r="C295" s="34"/>
      <c r="D295" s="2"/>
      <c r="E295" s="2" t="s">
        <v>77</v>
      </c>
      <c r="F295" s="31" t="s">
        <v>78</v>
      </c>
      <c r="G295" s="32"/>
      <c r="H295" s="27">
        <v>500</v>
      </c>
      <c r="I295" s="28"/>
      <c r="J295" s="8">
        <v>500</v>
      </c>
      <c r="K295" s="8">
        <v>500</v>
      </c>
      <c r="L295" s="8">
        <v>500</v>
      </c>
      <c r="M295" s="8" t="s">
        <v>29</v>
      </c>
      <c r="N295" s="8">
        <v>500</v>
      </c>
      <c r="O295" s="8" t="s">
        <v>29</v>
      </c>
      <c r="P295" s="8" t="s">
        <v>29</v>
      </c>
      <c r="Q295" s="8" t="s">
        <v>29</v>
      </c>
      <c r="R295" s="8" t="s">
        <v>29</v>
      </c>
      <c r="S295" s="8" t="s">
        <v>29</v>
      </c>
      <c r="T295" s="8" t="s">
        <v>29</v>
      </c>
      <c r="U295" s="8" t="s">
        <v>29</v>
      </c>
      <c r="V295" s="27" t="s">
        <v>29</v>
      </c>
      <c r="W295" s="28"/>
      <c r="X295" s="27" t="s">
        <v>29</v>
      </c>
      <c r="Y295" s="28"/>
    </row>
    <row r="296" spans="2:25" ht="13.5" customHeight="1">
      <c r="B296" s="33"/>
      <c r="C296" s="34"/>
      <c r="D296" s="2"/>
      <c r="E296" s="2" t="s">
        <v>38</v>
      </c>
      <c r="F296" s="31" t="s">
        <v>39</v>
      </c>
      <c r="G296" s="32"/>
      <c r="H296" s="27">
        <v>31221</v>
      </c>
      <c r="I296" s="28"/>
      <c r="J296" s="8">
        <v>29442.76</v>
      </c>
      <c r="K296" s="8">
        <v>0</v>
      </c>
      <c r="L296" s="8" t="s">
        <v>29</v>
      </c>
      <c r="M296" s="8" t="s">
        <v>29</v>
      </c>
      <c r="N296" s="8" t="s">
        <v>29</v>
      </c>
      <c r="O296" s="8" t="s">
        <v>29</v>
      </c>
      <c r="P296" s="8" t="s">
        <v>29</v>
      </c>
      <c r="Q296" s="8" t="s">
        <v>29</v>
      </c>
      <c r="R296" s="8" t="s">
        <v>29</v>
      </c>
      <c r="S296" s="8" t="s">
        <v>29</v>
      </c>
      <c r="T296" s="8">
        <v>29442.76</v>
      </c>
      <c r="U296" s="8">
        <v>29442.76</v>
      </c>
      <c r="V296" s="27" t="s">
        <v>29</v>
      </c>
      <c r="W296" s="28"/>
      <c r="X296" s="27" t="s">
        <v>29</v>
      </c>
      <c r="Y296" s="28"/>
    </row>
    <row r="297" spans="2:25" ht="13.5" customHeight="1">
      <c r="B297" s="44"/>
      <c r="C297" s="45"/>
      <c r="D297" s="1" t="s">
        <v>178</v>
      </c>
      <c r="E297" s="1"/>
      <c r="F297" s="29" t="s">
        <v>179</v>
      </c>
      <c r="G297" s="30"/>
      <c r="H297" s="25">
        <f>H298</f>
        <v>400000</v>
      </c>
      <c r="I297" s="26"/>
      <c r="J297" s="7">
        <f>J298</f>
        <v>365453.16</v>
      </c>
      <c r="K297" s="7">
        <f aca="true" t="shared" si="43" ref="K297:R297">K298</f>
        <v>365453.16</v>
      </c>
      <c r="L297" s="7">
        <f t="shared" si="43"/>
        <v>365453.16</v>
      </c>
      <c r="M297" s="7" t="str">
        <f t="shared" si="43"/>
        <v>0,00</v>
      </c>
      <c r="N297" s="7">
        <f t="shared" si="43"/>
        <v>365453.16</v>
      </c>
      <c r="O297" s="7" t="str">
        <f t="shared" si="43"/>
        <v>0,00</v>
      </c>
      <c r="P297" s="7" t="str">
        <f t="shared" si="43"/>
        <v>0,00</v>
      </c>
      <c r="Q297" s="7" t="str">
        <f t="shared" si="43"/>
        <v>0,00</v>
      </c>
      <c r="R297" s="7" t="str">
        <f t="shared" si="43"/>
        <v>0,00</v>
      </c>
      <c r="S297" s="7" t="str">
        <f>S298</f>
        <v>0,00</v>
      </c>
      <c r="T297" s="7" t="str">
        <f>T298</f>
        <v>0,00</v>
      </c>
      <c r="U297" s="7" t="str">
        <f>U298</f>
        <v>0,00</v>
      </c>
      <c r="V297" s="25" t="str">
        <f>V298</f>
        <v>0,00</v>
      </c>
      <c r="W297" s="26"/>
      <c r="X297" s="25" t="str">
        <f>X298</f>
        <v>0,00</v>
      </c>
      <c r="Y297" s="26"/>
    </row>
    <row r="298" spans="2:25" ht="13.5" customHeight="1">
      <c r="B298" s="33"/>
      <c r="C298" s="34"/>
      <c r="D298" s="2"/>
      <c r="E298" s="2" t="s">
        <v>34</v>
      </c>
      <c r="F298" s="31" t="s">
        <v>35</v>
      </c>
      <c r="G298" s="32"/>
      <c r="H298" s="27">
        <v>400000</v>
      </c>
      <c r="I298" s="28"/>
      <c r="J298" s="8">
        <v>365453.16</v>
      </c>
      <c r="K298" s="8">
        <v>365453.16</v>
      </c>
      <c r="L298" s="8">
        <v>365453.16</v>
      </c>
      <c r="M298" s="8" t="s">
        <v>29</v>
      </c>
      <c r="N298" s="8">
        <v>365453.16</v>
      </c>
      <c r="O298" s="8" t="s">
        <v>29</v>
      </c>
      <c r="P298" s="8" t="s">
        <v>29</v>
      </c>
      <c r="Q298" s="8" t="s">
        <v>29</v>
      </c>
      <c r="R298" s="8" t="s">
        <v>29</v>
      </c>
      <c r="S298" s="8" t="s">
        <v>29</v>
      </c>
      <c r="T298" s="8" t="s">
        <v>29</v>
      </c>
      <c r="U298" s="8" t="s">
        <v>29</v>
      </c>
      <c r="V298" s="27" t="s">
        <v>29</v>
      </c>
      <c r="W298" s="28"/>
      <c r="X298" s="27" t="s">
        <v>29</v>
      </c>
      <c r="Y298" s="28"/>
    </row>
    <row r="299" spans="2:25" ht="13.5" customHeight="1">
      <c r="B299" s="44"/>
      <c r="C299" s="45"/>
      <c r="D299" s="1" t="s">
        <v>180</v>
      </c>
      <c r="E299" s="1"/>
      <c r="F299" s="29" t="s">
        <v>181</v>
      </c>
      <c r="G299" s="30"/>
      <c r="H299" s="25">
        <f>SUM(H300:H321)</f>
        <v>545415</v>
      </c>
      <c r="I299" s="26"/>
      <c r="J299" s="7">
        <f aca="true" t="shared" si="44" ref="J299:V299">SUM(J300:J321)</f>
        <v>538451.23</v>
      </c>
      <c r="K299" s="7">
        <f t="shared" si="44"/>
        <v>538451.23</v>
      </c>
      <c r="L299" s="7">
        <f t="shared" si="44"/>
        <v>517888.70999999996</v>
      </c>
      <c r="M299" s="7">
        <f t="shared" si="44"/>
        <v>390847.18</v>
      </c>
      <c r="N299" s="7">
        <f t="shared" si="44"/>
        <v>127041.53</v>
      </c>
      <c r="O299" s="7">
        <f t="shared" si="44"/>
        <v>0</v>
      </c>
      <c r="P299" s="7">
        <f t="shared" si="44"/>
        <v>20562.52</v>
      </c>
      <c r="Q299" s="7">
        <f t="shared" si="44"/>
        <v>0</v>
      </c>
      <c r="R299" s="7">
        <f t="shared" si="44"/>
        <v>0</v>
      </c>
      <c r="S299" s="7">
        <f t="shared" si="44"/>
        <v>0</v>
      </c>
      <c r="T299" s="7">
        <f t="shared" si="44"/>
        <v>0</v>
      </c>
      <c r="U299" s="7">
        <f t="shared" si="44"/>
        <v>0</v>
      </c>
      <c r="V299" s="25">
        <f t="shared" si="44"/>
        <v>0</v>
      </c>
      <c r="W299" s="26"/>
      <c r="X299" s="25">
        <f>SUM(X300:X321)</f>
        <v>0</v>
      </c>
      <c r="Y299" s="26"/>
    </row>
    <row r="300" spans="2:25" ht="13.5" customHeight="1">
      <c r="B300" s="33"/>
      <c r="C300" s="34"/>
      <c r="D300" s="2"/>
      <c r="E300" s="2" t="s">
        <v>63</v>
      </c>
      <c r="F300" s="31" t="s">
        <v>64</v>
      </c>
      <c r="G300" s="32"/>
      <c r="H300" s="27">
        <v>21060</v>
      </c>
      <c r="I300" s="28"/>
      <c r="J300" s="8">
        <v>20562.52</v>
      </c>
      <c r="K300" s="8">
        <v>20562.52</v>
      </c>
      <c r="L300" s="8">
        <v>0</v>
      </c>
      <c r="M300" s="8" t="s">
        <v>29</v>
      </c>
      <c r="N300" s="8" t="s">
        <v>29</v>
      </c>
      <c r="O300" s="8" t="s">
        <v>29</v>
      </c>
      <c r="P300" s="8">
        <v>20562.52</v>
      </c>
      <c r="Q300" s="8" t="s">
        <v>29</v>
      </c>
      <c r="R300" s="8" t="s">
        <v>29</v>
      </c>
      <c r="S300" s="8" t="s">
        <v>29</v>
      </c>
      <c r="T300" s="8" t="s">
        <v>29</v>
      </c>
      <c r="U300" s="8" t="s">
        <v>29</v>
      </c>
      <c r="V300" s="27" t="s">
        <v>29</v>
      </c>
      <c r="W300" s="28"/>
      <c r="X300" s="27" t="s">
        <v>29</v>
      </c>
      <c r="Y300" s="28"/>
    </row>
    <row r="301" spans="2:25" ht="13.5" customHeight="1">
      <c r="B301" s="33"/>
      <c r="C301" s="34"/>
      <c r="D301" s="2"/>
      <c r="E301" s="2" t="s">
        <v>49</v>
      </c>
      <c r="F301" s="31" t="s">
        <v>50</v>
      </c>
      <c r="G301" s="32"/>
      <c r="H301" s="27">
        <v>308063</v>
      </c>
      <c r="I301" s="28"/>
      <c r="J301" s="8">
        <v>304966.86</v>
      </c>
      <c r="K301" s="8">
        <v>304966.86</v>
      </c>
      <c r="L301" s="8">
        <v>304966.86</v>
      </c>
      <c r="M301" s="8">
        <v>304966.86</v>
      </c>
      <c r="N301" s="8" t="s">
        <v>29</v>
      </c>
      <c r="O301" s="8" t="s">
        <v>29</v>
      </c>
      <c r="P301" s="8" t="s">
        <v>29</v>
      </c>
      <c r="Q301" s="8" t="s">
        <v>29</v>
      </c>
      <c r="R301" s="8" t="s">
        <v>29</v>
      </c>
      <c r="S301" s="8" t="s">
        <v>29</v>
      </c>
      <c r="T301" s="8" t="s">
        <v>29</v>
      </c>
      <c r="U301" s="8" t="s">
        <v>29</v>
      </c>
      <c r="V301" s="27" t="s">
        <v>29</v>
      </c>
      <c r="W301" s="28"/>
      <c r="X301" s="27" t="s">
        <v>29</v>
      </c>
      <c r="Y301" s="28"/>
    </row>
    <row r="302" spans="2:25" ht="13.5" customHeight="1">
      <c r="B302" s="33"/>
      <c r="C302" s="34"/>
      <c r="D302" s="2"/>
      <c r="E302" s="2" t="s">
        <v>65</v>
      </c>
      <c r="F302" s="31" t="s">
        <v>66</v>
      </c>
      <c r="G302" s="32"/>
      <c r="H302" s="27">
        <v>25923</v>
      </c>
      <c r="I302" s="28"/>
      <c r="J302" s="8">
        <v>25922.3</v>
      </c>
      <c r="K302" s="8">
        <v>25922.3</v>
      </c>
      <c r="L302" s="8">
        <v>25922.3</v>
      </c>
      <c r="M302" s="8">
        <v>25922.3</v>
      </c>
      <c r="N302" s="8" t="s">
        <v>29</v>
      </c>
      <c r="O302" s="8" t="s">
        <v>29</v>
      </c>
      <c r="P302" s="8" t="s">
        <v>29</v>
      </c>
      <c r="Q302" s="8" t="s">
        <v>29</v>
      </c>
      <c r="R302" s="8" t="s">
        <v>29</v>
      </c>
      <c r="S302" s="8" t="s">
        <v>29</v>
      </c>
      <c r="T302" s="8" t="s">
        <v>29</v>
      </c>
      <c r="U302" s="8" t="s">
        <v>29</v>
      </c>
      <c r="V302" s="27" t="s">
        <v>29</v>
      </c>
      <c r="W302" s="28"/>
      <c r="X302" s="27" t="s">
        <v>29</v>
      </c>
      <c r="Y302" s="28"/>
    </row>
    <row r="303" spans="2:25" ht="13.5" customHeight="1">
      <c r="B303" s="33"/>
      <c r="C303" s="34"/>
      <c r="D303" s="2"/>
      <c r="E303" s="2" t="s">
        <v>51</v>
      </c>
      <c r="F303" s="31" t="s">
        <v>52</v>
      </c>
      <c r="G303" s="32"/>
      <c r="H303" s="27">
        <v>52600</v>
      </c>
      <c r="I303" s="28"/>
      <c r="J303" s="8">
        <v>50402.02</v>
      </c>
      <c r="K303" s="8">
        <v>50402.02</v>
      </c>
      <c r="L303" s="8">
        <v>50402.02</v>
      </c>
      <c r="M303" s="8">
        <v>50402.02</v>
      </c>
      <c r="N303" s="8" t="s">
        <v>29</v>
      </c>
      <c r="O303" s="8" t="s">
        <v>29</v>
      </c>
      <c r="P303" s="8" t="s">
        <v>29</v>
      </c>
      <c r="Q303" s="8" t="s">
        <v>29</v>
      </c>
      <c r="R303" s="8" t="s">
        <v>29</v>
      </c>
      <c r="S303" s="8" t="s">
        <v>29</v>
      </c>
      <c r="T303" s="8" t="s">
        <v>29</v>
      </c>
      <c r="U303" s="8" t="s">
        <v>29</v>
      </c>
      <c r="V303" s="27" t="s">
        <v>29</v>
      </c>
      <c r="W303" s="28"/>
      <c r="X303" s="27" t="s">
        <v>29</v>
      </c>
      <c r="Y303" s="28"/>
    </row>
    <row r="304" spans="2:25" ht="13.5" customHeight="1">
      <c r="B304" s="33"/>
      <c r="C304" s="34"/>
      <c r="D304" s="2"/>
      <c r="E304" s="2" t="s">
        <v>53</v>
      </c>
      <c r="F304" s="31" t="s">
        <v>54</v>
      </c>
      <c r="G304" s="32"/>
      <c r="H304" s="27">
        <v>7900</v>
      </c>
      <c r="I304" s="28"/>
      <c r="J304" s="8">
        <v>7900</v>
      </c>
      <c r="K304" s="8">
        <v>7900</v>
      </c>
      <c r="L304" s="8">
        <v>7900</v>
      </c>
      <c r="M304" s="8">
        <v>7900</v>
      </c>
      <c r="N304" s="8" t="s">
        <v>29</v>
      </c>
      <c r="O304" s="8" t="s">
        <v>29</v>
      </c>
      <c r="P304" s="8" t="s">
        <v>29</v>
      </c>
      <c r="Q304" s="8" t="s">
        <v>29</v>
      </c>
      <c r="R304" s="8" t="s">
        <v>29</v>
      </c>
      <c r="S304" s="8" t="s">
        <v>29</v>
      </c>
      <c r="T304" s="8" t="s">
        <v>29</v>
      </c>
      <c r="U304" s="8" t="s">
        <v>29</v>
      </c>
      <c r="V304" s="27" t="s">
        <v>29</v>
      </c>
      <c r="W304" s="28"/>
      <c r="X304" s="27" t="s">
        <v>29</v>
      </c>
      <c r="Y304" s="28"/>
    </row>
    <row r="305" spans="2:25" ht="13.5" customHeight="1">
      <c r="B305" s="17"/>
      <c r="C305" s="18"/>
      <c r="D305" s="2"/>
      <c r="E305" s="2" t="s">
        <v>211</v>
      </c>
      <c r="F305" s="31" t="s">
        <v>212</v>
      </c>
      <c r="G305" s="32"/>
      <c r="H305" s="27">
        <v>980</v>
      </c>
      <c r="I305" s="28"/>
      <c r="J305" s="8">
        <v>936</v>
      </c>
      <c r="K305" s="8">
        <v>936</v>
      </c>
      <c r="L305" s="8">
        <v>936</v>
      </c>
      <c r="M305" s="8">
        <v>936</v>
      </c>
      <c r="N305" s="8" t="s">
        <v>29</v>
      </c>
      <c r="O305" s="8" t="s">
        <v>29</v>
      </c>
      <c r="P305" s="8" t="s">
        <v>29</v>
      </c>
      <c r="Q305" s="8" t="s">
        <v>29</v>
      </c>
      <c r="R305" s="8" t="s">
        <v>29</v>
      </c>
      <c r="S305" s="8" t="s">
        <v>29</v>
      </c>
      <c r="T305" s="8" t="s">
        <v>29</v>
      </c>
      <c r="U305" s="8" t="s">
        <v>29</v>
      </c>
      <c r="V305" s="27" t="s">
        <v>29</v>
      </c>
      <c r="W305" s="28"/>
      <c r="X305" s="27" t="s">
        <v>29</v>
      </c>
      <c r="Y305" s="28"/>
    </row>
    <row r="306" spans="2:25" ht="13.5" customHeight="1">
      <c r="B306" s="33"/>
      <c r="C306" s="34"/>
      <c r="D306" s="2"/>
      <c r="E306" s="2" t="s">
        <v>86</v>
      </c>
      <c r="F306" s="31" t="s">
        <v>87</v>
      </c>
      <c r="G306" s="32"/>
      <c r="H306" s="27">
        <v>720</v>
      </c>
      <c r="I306" s="28"/>
      <c r="J306" s="8">
        <v>720</v>
      </c>
      <c r="K306" s="8">
        <v>720</v>
      </c>
      <c r="L306" s="8">
        <v>720</v>
      </c>
      <c r="M306" s="8">
        <v>720</v>
      </c>
      <c r="N306" s="8" t="s">
        <v>29</v>
      </c>
      <c r="O306" s="8" t="s">
        <v>29</v>
      </c>
      <c r="P306" s="8" t="s">
        <v>29</v>
      </c>
      <c r="Q306" s="8" t="s">
        <v>29</v>
      </c>
      <c r="R306" s="8" t="s">
        <v>29</v>
      </c>
      <c r="S306" s="8" t="s">
        <v>29</v>
      </c>
      <c r="T306" s="8" t="s">
        <v>29</v>
      </c>
      <c r="U306" s="8" t="s">
        <v>29</v>
      </c>
      <c r="V306" s="27" t="s">
        <v>29</v>
      </c>
      <c r="W306" s="28"/>
      <c r="X306" s="27" t="s">
        <v>29</v>
      </c>
      <c r="Y306" s="28"/>
    </row>
    <row r="307" spans="2:25" ht="13.5" customHeight="1">
      <c r="B307" s="33"/>
      <c r="C307" s="34"/>
      <c r="D307" s="2"/>
      <c r="E307" s="2" t="s">
        <v>32</v>
      </c>
      <c r="F307" s="31" t="s">
        <v>33</v>
      </c>
      <c r="G307" s="32"/>
      <c r="H307" s="27">
        <v>17000</v>
      </c>
      <c r="I307" s="28"/>
      <c r="J307" s="8">
        <v>16992.82</v>
      </c>
      <c r="K307" s="8">
        <v>16992.82</v>
      </c>
      <c r="L307" s="8">
        <v>16992.82</v>
      </c>
      <c r="M307" s="8" t="s">
        <v>29</v>
      </c>
      <c r="N307" s="8">
        <v>16992.82</v>
      </c>
      <c r="O307" s="8" t="s">
        <v>29</v>
      </c>
      <c r="P307" s="8" t="s">
        <v>29</v>
      </c>
      <c r="Q307" s="8" t="s">
        <v>29</v>
      </c>
      <c r="R307" s="8" t="s">
        <v>29</v>
      </c>
      <c r="S307" s="8" t="s">
        <v>29</v>
      </c>
      <c r="T307" s="8" t="s">
        <v>29</v>
      </c>
      <c r="U307" s="8" t="s">
        <v>29</v>
      </c>
      <c r="V307" s="27" t="s">
        <v>29</v>
      </c>
      <c r="W307" s="28"/>
      <c r="X307" s="27" t="s">
        <v>29</v>
      </c>
      <c r="Y307" s="28"/>
    </row>
    <row r="308" spans="2:25" ht="17.25" customHeight="1">
      <c r="B308" s="33"/>
      <c r="C308" s="34"/>
      <c r="D308" s="2"/>
      <c r="E308" s="2" t="s">
        <v>166</v>
      </c>
      <c r="F308" s="31" t="s">
        <v>167</v>
      </c>
      <c r="G308" s="32"/>
      <c r="H308" s="27">
        <v>330</v>
      </c>
      <c r="I308" s="28"/>
      <c r="J308" s="8">
        <v>330</v>
      </c>
      <c r="K308" s="8">
        <v>330</v>
      </c>
      <c r="L308" s="8">
        <v>330</v>
      </c>
      <c r="M308" s="8" t="s">
        <v>29</v>
      </c>
      <c r="N308" s="8">
        <v>330</v>
      </c>
      <c r="O308" s="8" t="s">
        <v>29</v>
      </c>
      <c r="P308" s="8" t="s">
        <v>29</v>
      </c>
      <c r="Q308" s="8" t="s">
        <v>29</v>
      </c>
      <c r="R308" s="8" t="s">
        <v>29</v>
      </c>
      <c r="S308" s="8" t="s">
        <v>29</v>
      </c>
      <c r="T308" s="8" t="s">
        <v>29</v>
      </c>
      <c r="U308" s="8" t="s">
        <v>29</v>
      </c>
      <c r="V308" s="27" t="s">
        <v>29</v>
      </c>
      <c r="W308" s="28"/>
      <c r="X308" s="27" t="s">
        <v>29</v>
      </c>
      <c r="Y308" s="28"/>
    </row>
    <row r="309" spans="2:25" ht="13.5" customHeight="1">
      <c r="B309" s="33"/>
      <c r="C309" s="34"/>
      <c r="D309" s="2"/>
      <c r="E309" s="2" t="s">
        <v>69</v>
      </c>
      <c r="F309" s="31" t="s">
        <v>70</v>
      </c>
      <c r="G309" s="32"/>
      <c r="H309" s="27">
        <v>25846</v>
      </c>
      <c r="I309" s="28"/>
      <c r="J309" s="8">
        <v>25846</v>
      </c>
      <c r="K309" s="8">
        <v>25846</v>
      </c>
      <c r="L309" s="8">
        <v>25846</v>
      </c>
      <c r="M309" s="8" t="s">
        <v>29</v>
      </c>
      <c r="N309" s="8">
        <v>25846</v>
      </c>
      <c r="O309" s="8" t="s">
        <v>29</v>
      </c>
      <c r="P309" s="8" t="s">
        <v>29</v>
      </c>
      <c r="Q309" s="8" t="s">
        <v>29</v>
      </c>
      <c r="R309" s="8" t="s">
        <v>29</v>
      </c>
      <c r="S309" s="8" t="s">
        <v>29</v>
      </c>
      <c r="T309" s="8" t="s">
        <v>29</v>
      </c>
      <c r="U309" s="8" t="s">
        <v>29</v>
      </c>
      <c r="V309" s="27" t="s">
        <v>29</v>
      </c>
      <c r="W309" s="28"/>
      <c r="X309" s="27" t="s">
        <v>29</v>
      </c>
      <c r="Y309" s="28"/>
    </row>
    <row r="310" spans="2:25" ht="13.5" customHeight="1">
      <c r="B310" s="33"/>
      <c r="C310" s="34"/>
      <c r="D310" s="2"/>
      <c r="E310" s="2" t="s">
        <v>71</v>
      </c>
      <c r="F310" s="31" t="s">
        <v>72</v>
      </c>
      <c r="G310" s="32"/>
      <c r="H310" s="27">
        <v>45000</v>
      </c>
      <c r="I310" s="28"/>
      <c r="J310" s="8">
        <v>44823.56</v>
      </c>
      <c r="K310" s="8">
        <v>44823.56</v>
      </c>
      <c r="L310" s="8">
        <v>44823.56</v>
      </c>
      <c r="M310" s="8" t="s">
        <v>29</v>
      </c>
      <c r="N310" s="8">
        <v>44823.56</v>
      </c>
      <c r="O310" s="8" t="s">
        <v>29</v>
      </c>
      <c r="P310" s="8" t="s">
        <v>29</v>
      </c>
      <c r="Q310" s="8" t="s">
        <v>29</v>
      </c>
      <c r="R310" s="8" t="s">
        <v>29</v>
      </c>
      <c r="S310" s="8" t="s">
        <v>29</v>
      </c>
      <c r="T310" s="8" t="s">
        <v>29</v>
      </c>
      <c r="U310" s="8" t="s">
        <v>29</v>
      </c>
      <c r="V310" s="27" t="s">
        <v>29</v>
      </c>
      <c r="W310" s="28"/>
      <c r="X310" s="27" t="s">
        <v>29</v>
      </c>
      <c r="Y310" s="28"/>
    </row>
    <row r="311" spans="2:25" ht="13.5" customHeight="1">
      <c r="B311" s="33"/>
      <c r="C311" s="34"/>
      <c r="D311" s="2"/>
      <c r="E311" s="2" t="s">
        <v>73</v>
      </c>
      <c r="F311" s="31" t="s">
        <v>74</v>
      </c>
      <c r="G311" s="32"/>
      <c r="H311" s="27">
        <v>432</v>
      </c>
      <c r="I311" s="28"/>
      <c r="J311" s="8">
        <v>270</v>
      </c>
      <c r="K311" s="8">
        <v>270</v>
      </c>
      <c r="L311" s="8">
        <v>270</v>
      </c>
      <c r="M311" s="8" t="s">
        <v>29</v>
      </c>
      <c r="N311" s="8">
        <v>270</v>
      </c>
      <c r="O311" s="8" t="s">
        <v>29</v>
      </c>
      <c r="P311" s="8" t="s">
        <v>29</v>
      </c>
      <c r="Q311" s="8" t="s">
        <v>29</v>
      </c>
      <c r="R311" s="8" t="s">
        <v>29</v>
      </c>
      <c r="S311" s="8" t="s">
        <v>29</v>
      </c>
      <c r="T311" s="8" t="s">
        <v>29</v>
      </c>
      <c r="U311" s="8" t="s">
        <v>29</v>
      </c>
      <c r="V311" s="27" t="s">
        <v>29</v>
      </c>
      <c r="W311" s="28"/>
      <c r="X311" s="27" t="s">
        <v>29</v>
      </c>
      <c r="Y311" s="28"/>
    </row>
    <row r="312" spans="2:25" ht="13.5" customHeight="1">
      <c r="B312" s="33"/>
      <c r="C312" s="34"/>
      <c r="D312" s="2"/>
      <c r="E312" s="2" t="s">
        <v>34</v>
      </c>
      <c r="F312" s="31" t="s">
        <v>35</v>
      </c>
      <c r="G312" s="32"/>
      <c r="H312" s="27">
        <v>14040</v>
      </c>
      <c r="I312" s="28"/>
      <c r="J312" s="8">
        <v>14040</v>
      </c>
      <c r="K312" s="8">
        <v>14040</v>
      </c>
      <c r="L312" s="8">
        <v>14040</v>
      </c>
      <c r="M312" s="8" t="s">
        <v>29</v>
      </c>
      <c r="N312" s="8">
        <v>14040</v>
      </c>
      <c r="O312" s="8" t="s">
        <v>29</v>
      </c>
      <c r="P312" s="8" t="s">
        <v>29</v>
      </c>
      <c r="Q312" s="8" t="s">
        <v>29</v>
      </c>
      <c r="R312" s="8" t="s">
        <v>29</v>
      </c>
      <c r="S312" s="8" t="s">
        <v>29</v>
      </c>
      <c r="T312" s="8" t="s">
        <v>29</v>
      </c>
      <c r="U312" s="8" t="s">
        <v>29</v>
      </c>
      <c r="V312" s="27" t="s">
        <v>29</v>
      </c>
      <c r="W312" s="28"/>
      <c r="X312" s="27" t="s">
        <v>29</v>
      </c>
      <c r="Y312" s="28"/>
    </row>
    <row r="313" spans="2:25" ht="13.5" customHeight="1">
      <c r="B313" s="33"/>
      <c r="C313" s="34"/>
      <c r="D313" s="2"/>
      <c r="E313" s="2" t="s">
        <v>119</v>
      </c>
      <c r="F313" s="31" t="s">
        <v>120</v>
      </c>
      <c r="G313" s="32"/>
      <c r="H313" s="27">
        <v>252</v>
      </c>
      <c r="I313" s="28"/>
      <c r="J313" s="8">
        <v>252</v>
      </c>
      <c r="K313" s="8">
        <v>252</v>
      </c>
      <c r="L313" s="8">
        <v>252</v>
      </c>
      <c r="M313" s="8" t="s">
        <v>29</v>
      </c>
      <c r="N313" s="8">
        <v>252</v>
      </c>
      <c r="O313" s="8" t="s">
        <v>29</v>
      </c>
      <c r="P313" s="8" t="s">
        <v>29</v>
      </c>
      <c r="Q313" s="8" t="s">
        <v>29</v>
      </c>
      <c r="R313" s="8" t="s">
        <v>29</v>
      </c>
      <c r="S313" s="8" t="s">
        <v>29</v>
      </c>
      <c r="T313" s="8" t="s">
        <v>29</v>
      </c>
      <c r="U313" s="8" t="s">
        <v>29</v>
      </c>
      <c r="V313" s="27" t="s">
        <v>29</v>
      </c>
      <c r="W313" s="28"/>
      <c r="X313" s="27" t="s">
        <v>29</v>
      </c>
      <c r="Y313" s="28"/>
    </row>
    <row r="314" spans="2:25" ht="24" customHeight="1">
      <c r="B314" s="33"/>
      <c r="C314" s="34"/>
      <c r="D314" s="2"/>
      <c r="E314" s="2" t="s">
        <v>121</v>
      </c>
      <c r="F314" s="31" t="s">
        <v>122</v>
      </c>
      <c r="G314" s="32"/>
      <c r="H314" s="27">
        <v>936</v>
      </c>
      <c r="I314" s="28"/>
      <c r="J314" s="8">
        <v>936</v>
      </c>
      <c r="K314" s="8">
        <v>936</v>
      </c>
      <c r="L314" s="8">
        <v>936</v>
      </c>
      <c r="M314" s="8" t="s">
        <v>29</v>
      </c>
      <c r="N314" s="8">
        <v>936</v>
      </c>
      <c r="O314" s="8" t="s">
        <v>29</v>
      </c>
      <c r="P314" s="8" t="s">
        <v>29</v>
      </c>
      <c r="Q314" s="8" t="s">
        <v>29</v>
      </c>
      <c r="R314" s="8" t="s">
        <v>29</v>
      </c>
      <c r="S314" s="8" t="s">
        <v>29</v>
      </c>
      <c r="T314" s="8" t="s">
        <v>29</v>
      </c>
      <c r="U314" s="8" t="s">
        <v>29</v>
      </c>
      <c r="V314" s="27" t="s">
        <v>29</v>
      </c>
      <c r="W314" s="28"/>
      <c r="X314" s="27" t="s">
        <v>29</v>
      </c>
      <c r="Y314" s="28"/>
    </row>
    <row r="315" spans="2:25" ht="24" customHeight="1">
      <c r="B315" s="33"/>
      <c r="C315" s="34"/>
      <c r="D315" s="2"/>
      <c r="E315" s="2" t="s">
        <v>123</v>
      </c>
      <c r="F315" s="31" t="s">
        <v>124</v>
      </c>
      <c r="G315" s="32"/>
      <c r="H315" s="27">
        <v>684</v>
      </c>
      <c r="I315" s="28"/>
      <c r="J315" s="8">
        <v>684</v>
      </c>
      <c r="K315" s="8">
        <v>684</v>
      </c>
      <c r="L315" s="8">
        <v>684</v>
      </c>
      <c r="M315" s="8" t="s">
        <v>29</v>
      </c>
      <c r="N315" s="8">
        <v>684</v>
      </c>
      <c r="O315" s="8" t="s">
        <v>29</v>
      </c>
      <c r="P315" s="8" t="s">
        <v>29</v>
      </c>
      <c r="Q315" s="8" t="s">
        <v>29</v>
      </c>
      <c r="R315" s="8" t="s">
        <v>29</v>
      </c>
      <c r="S315" s="8" t="s">
        <v>29</v>
      </c>
      <c r="T315" s="8" t="s">
        <v>29</v>
      </c>
      <c r="U315" s="8" t="s">
        <v>29</v>
      </c>
      <c r="V315" s="27" t="s">
        <v>29</v>
      </c>
      <c r="W315" s="28"/>
      <c r="X315" s="27" t="s">
        <v>29</v>
      </c>
      <c r="Y315" s="28"/>
    </row>
    <row r="316" spans="2:25" ht="13.5" customHeight="1">
      <c r="B316" s="33"/>
      <c r="C316" s="34"/>
      <c r="D316" s="2"/>
      <c r="E316" s="2" t="s">
        <v>111</v>
      </c>
      <c r="F316" s="31" t="s">
        <v>112</v>
      </c>
      <c r="G316" s="32"/>
      <c r="H316" s="27">
        <v>540</v>
      </c>
      <c r="I316" s="28"/>
      <c r="J316" s="8">
        <v>536.22</v>
      </c>
      <c r="K316" s="8">
        <v>536.22</v>
      </c>
      <c r="L316" s="8">
        <v>536.22</v>
      </c>
      <c r="M316" s="8" t="s">
        <v>29</v>
      </c>
      <c r="N316" s="8">
        <v>536.22</v>
      </c>
      <c r="O316" s="8" t="s">
        <v>29</v>
      </c>
      <c r="P316" s="8" t="s">
        <v>29</v>
      </c>
      <c r="Q316" s="8" t="s">
        <v>29</v>
      </c>
      <c r="R316" s="8" t="s">
        <v>29</v>
      </c>
      <c r="S316" s="8" t="s">
        <v>29</v>
      </c>
      <c r="T316" s="8" t="s">
        <v>29</v>
      </c>
      <c r="U316" s="8" t="s">
        <v>29</v>
      </c>
      <c r="V316" s="27" t="s">
        <v>29</v>
      </c>
      <c r="W316" s="28"/>
      <c r="X316" s="27" t="s">
        <v>29</v>
      </c>
      <c r="Y316" s="28"/>
    </row>
    <row r="317" spans="2:25" ht="13.5" customHeight="1">
      <c r="B317" s="33"/>
      <c r="C317" s="34"/>
      <c r="D317" s="2"/>
      <c r="E317" s="2" t="s">
        <v>36</v>
      </c>
      <c r="F317" s="31" t="s">
        <v>37</v>
      </c>
      <c r="G317" s="32"/>
      <c r="H317" s="27">
        <v>2000</v>
      </c>
      <c r="I317" s="28"/>
      <c r="J317" s="8">
        <v>1872</v>
      </c>
      <c r="K317" s="8">
        <v>1872</v>
      </c>
      <c r="L317" s="8">
        <v>1872</v>
      </c>
      <c r="M317" s="8" t="s">
        <v>29</v>
      </c>
      <c r="N317" s="8">
        <v>1872</v>
      </c>
      <c r="O317" s="8" t="s">
        <v>29</v>
      </c>
      <c r="P317" s="8" t="s">
        <v>29</v>
      </c>
      <c r="Q317" s="8" t="s">
        <v>29</v>
      </c>
      <c r="R317" s="8" t="s">
        <v>29</v>
      </c>
      <c r="S317" s="8" t="s">
        <v>29</v>
      </c>
      <c r="T317" s="8" t="s">
        <v>29</v>
      </c>
      <c r="U317" s="8" t="s">
        <v>29</v>
      </c>
      <c r="V317" s="27" t="s">
        <v>29</v>
      </c>
      <c r="W317" s="28"/>
      <c r="X317" s="27" t="s">
        <v>29</v>
      </c>
      <c r="Y317" s="28"/>
    </row>
    <row r="318" spans="2:25" ht="17.25" customHeight="1">
      <c r="B318" s="33"/>
      <c r="C318" s="34"/>
      <c r="D318" s="2"/>
      <c r="E318" s="2" t="s">
        <v>75</v>
      </c>
      <c r="F318" s="31" t="s">
        <v>76</v>
      </c>
      <c r="G318" s="32"/>
      <c r="H318" s="27">
        <v>20259</v>
      </c>
      <c r="I318" s="28"/>
      <c r="J318" s="8">
        <v>20258.93</v>
      </c>
      <c r="K318" s="8">
        <v>20258.93</v>
      </c>
      <c r="L318" s="8">
        <v>20258.93</v>
      </c>
      <c r="M318" s="8" t="s">
        <v>29</v>
      </c>
      <c r="N318" s="8">
        <v>20258.93</v>
      </c>
      <c r="O318" s="8" t="s">
        <v>29</v>
      </c>
      <c r="P318" s="8" t="s">
        <v>29</v>
      </c>
      <c r="Q318" s="8" t="s">
        <v>29</v>
      </c>
      <c r="R318" s="8" t="s">
        <v>29</v>
      </c>
      <c r="S318" s="8" t="s">
        <v>29</v>
      </c>
      <c r="T318" s="8" t="s">
        <v>29</v>
      </c>
      <c r="U318" s="8" t="s">
        <v>29</v>
      </c>
      <c r="V318" s="27" t="s">
        <v>29</v>
      </c>
      <c r="W318" s="28"/>
      <c r="X318" s="27" t="s">
        <v>29</v>
      </c>
      <c r="Y318" s="28"/>
    </row>
    <row r="319" spans="2:25" ht="13.5" customHeight="1">
      <c r="B319" s="33"/>
      <c r="C319" s="34"/>
      <c r="D319" s="2"/>
      <c r="E319" s="2" t="s">
        <v>182</v>
      </c>
      <c r="F319" s="31" t="s">
        <v>183</v>
      </c>
      <c r="G319" s="32"/>
      <c r="H319" s="27">
        <v>200</v>
      </c>
      <c r="I319" s="28"/>
      <c r="J319" s="8">
        <v>200</v>
      </c>
      <c r="K319" s="8">
        <v>200</v>
      </c>
      <c r="L319" s="8">
        <v>200</v>
      </c>
      <c r="M319" s="8" t="s">
        <v>29</v>
      </c>
      <c r="N319" s="8">
        <v>200</v>
      </c>
      <c r="O319" s="8" t="s">
        <v>29</v>
      </c>
      <c r="P319" s="8" t="s">
        <v>29</v>
      </c>
      <c r="Q319" s="8" t="s">
        <v>29</v>
      </c>
      <c r="R319" s="8" t="s">
        <v>29</v>
      </c>
      <c r="S319" s="8" t="s">
        <v>29</v>
      </c>
      <c r="T319" s="8" t="s">
        <v>29</v>
      </c>
      <c r="U319" s="8" t="s">
        <v>29</v>
      </c>
      <c r="V319" s="27" t="s">
        <v>29</v>
      </c>
      <c r="W319" s="28"/>
      <c r="X319" s="27" t="s">
        <v>29</v>
      </c>
      <c r="Y319" s="28"/>
    </row>
    <row r="320" spans="2:25" ht="13.5" customHeight="1">
      <c r="B320" s="33"/>
      <c r="C320" s="34"/>
      <c r="D320" s="2"/>
      <c r="E320" s="2" t="s">
        <v>127</v>
      </c>
      <c r="F320" s="31" t="s">
        <v>128</v>
      </c>
      <c r="G320" s="32"/>
      <c r="H320" s="27">
        <v>20</v>
      </c>
      <c r="I320" s="28"/>
      <c r="J320" s="8">
        <v>0</v>
      </c>
      <c r="K320" s="8">
        <v>0</v>
      </c>
      <c r="L320" s="8">
        <v>0</v>
      </c>
      <c r="M320" s="8" t="s">
        <v>29</v>
      </c>
      <c r="N320" s="8">
        <v>0</v>
      </c>
      <c r="O320" s="8" t="s">
        <v>29</v>
      </c>
      <c r="P320" s="8" t="s">
        <v>29</v>
      </c>
      <c r="Q320" s="8" t="s">
        <v>29</v>
      </c>
      <c r="R320" s="8" t="s">
        <v>29</v>
      </c>
      <c r="S320" s="8" t="s">
        <v>29</v>
      </c>
      <c r="T320" s="8" t="s">
        <v>29</v>
      </c>
      <c r="U320" s="8" t="s">
        <v>29</v>
      </c>
      <c r="V320" s="27" t="s">
        <v>29</v>
      </c>
      <c r="W320" s="28"/>
      <c r="X320" s="27" t="s">
        <v>29</v>
      </c>
      <c r="Y320" s="28"/>
    </row>
    <row r="321" spans="2:25" ht="17.25" customHeight="1">
      <c r="B321" s="33"/>
      <c r="C321" s="34"/>
      <c r="D321" s="2"/>
      <c r="E321" s="2" t="s">
        <v>77</v>
      </c>
      <c r="F321" s="31" t="s">
        <v>78</v>
      </c>
      <c r="G321" s="32"/>
      <c r="H321" s="27">
        <v>630</v>
      </c>
      <c r="I321" s="28"/>
      <c r="J321" s="8">
        <v>0</v>
      </c>
      <c r="K321" s="8">
        <v>0</v>
      </c>
      <c r="L321" s="8">
        <v>0</v>
      </c>
      <c r="M321" s="8" t="s">
        <v>29</v>
      </c>
      <c r="N321" s="8">
        <v>0</v>
      </c>
      <c r="O321" s="8" t="s">
        <v>29</v>
      </c>
      <c r="P321" s="8" t="s">
        <v>29</v>
      </c>
      <c r="Q321" s="8" t="s">
        <v>29</v>
      </c>
      <c r="R321" s="8" t="s">
        <v>29</v>
      </c>
      <c r="S321" s="8" t="s">
        <v>29</v>
      </c>
      <c r="T321" s="8" t="s">
        <v>29</v>
      </c>
      <c r="U321" s="8" t="s">
        <v>29</v>
      </c>
      <c r="V321" s="27" t="s">
        <v>29</v>
      </c>
      <c r="W321" s="28"/>
      <c r="X321" s="27" t="s">
        <v>29</v>
      </c>
      <c r="Y321" s="28"/>
    </row>
    <row r="322" spans="2:25" ht="13.5" customHeight="1">
      <c r="B322" s="44"/>
      <c r="C322" s="45"/>
      <c r="D322" s="1" t="s">
        <v>184</v>
      </c>
      <c r="E322" s="1"/>
      <c r="F322" s="29" t="s">
        <v>185</v>
      </c>
      <c r="G322" s="30"/>
      <c r="H322" s="25">
        <f>SUM(H323:H344)</f>
        <v>2271201</v>
      </c>
      <c r="I322" s="26"/>
      <c r="J322" s="7">
        <f aca="true" t="shared" si="45" ref="J322:V322">SUM(J323:J344)</f>
        <v>2219944.17</v>
      </c>
      <c r="K322" s="7">
        <f t="shared" si="45"/>
        <v>2219944.17</v>
      </c>
      <c r="L322" s="7">
        <f t="shared" si="45"/>
        <v>2131923.5100000002</v>
      </c>
      <c r="M322" s="7">
        <f t="shared" si="45"/>
        <v>1690772.6400000001</v>
      </c>
      <c r="N322" s="7">
        <f t="shared" si="45"/>
        <v>441150.87</v>
      </c>
      <c r="O322" s="7">
        <f t="shared" si="45"/>
        <v>600</v>
      </c>
      <c r="P322" s="7">
        <f t="shared" si="45"/>
        <v>87420.66</v>
      </c>
      <c r="Q322" s="7">
        <f t="shared" si="45"/>
        <v>0</v>
      </c>
      <c r="R322" s="7">
        <f t="shared" si="45"/>
        <v>0</v>
      </c>
      <c r="S322" s="7">
        <f t="shared" si="45"/>
        <v>0</v>
      </c>
      <c r="T322" s="7">
        <f t="shared" si="45"/>
        <v>0</v>
      </c>
      <c r="U322" s="7">
        <f t="shared" si="45"/>
        <v>0</v>
      </c>
      <c r="V322" s="25">
        <f t="shared" si="45"/>
        <v>0</v>
      </c>
      <c r="W322" s="26"/>
      <c r="X322" s="25">
        <f>SUM(X323:X344)</f>
        <v>0</v>
      </c>
      <c r="Y322" s="26"/>
    </row>
    <row r="323" spans="2:25" ht="33.75" customHeight="1">
      <c r="B323" s="33"/>
      <c r="C323" s="34"/>
      <c r="D323" s="2"/>
      <c r="E323" s="2" t="s">
        <v>186</v>
      </c>
      <c r="F323" s="31" t="s">
        <v>187</v>
      </c>
      <c r="G323" s="32"/>
      <c r="H323" s="27">
        <v>600</v>
      </c>
      <c r="I323" s="28"/>
      <c r="J323" s="8">
        <v>600</v>
      </c>
      <c r="K323" s="8">
        <v>600</v>
      </c>
      <c r="L323" s="8" t="s">
        <v>29</v>
      </c>
      <c r="M323" s="8" t="s">
        <v>29</v>
      </c>
      <c r="N323" s="8" t="s">
        <v>29</v>
      </c>
      <c r="O323" s="8">
        <v>600</v>
      </c>
      <c r="P323" s="8" t="s">
        <v>29</v>
      </c>
      <c r="Q323" s="8" t="s">
        <v>29</v>
      </c>
      <c r="R323" s="8" t="s">
        <v>29</v>
      </c>
      <c r="S323" s="8" t="s">
        <v>29</v>
      </c>
      <c r="T323" s="8" t="s">
        <v>29</v>
      </c>
      <c r="U323" s="8" t="s">
        <v>29</v>
      </c>
      <c r="V323" s="27" t="s">
        <v>29</v>
      </c>
      <c r="W323" s="28"/>
      <c r="X323" s="27" t="s">
        <v>29</v>
      </c>
      <c r="Y323" s="28"/>
    </row>
    <row r="324" spans="2:25" ht="13.5" customHeight="1">
      <c r="B324" s="33"/>
      <c r="C324" s="34"/>
      <c r="D324" s="2"/>
      <c r="E324" s="2" t="s">
        <v>63</v>
      </c>
      <c r="F324" s="31" t="s">
        <v>64</v>
      </c>
      <c r="G324" s="32"/>
      <c r="H324" s="27">
        <v>88300</v>
      </c>
      <c r="I324" s="28"/>
      <c r="J324" s="8">
        <v>87420.66</v>
      </c>
      <c r="K324" s="8">
        <v>87420.66</v>
      </c>
      <c r="L324" s="8" t="s">
        <v>29</v>
      </c>
      <c r="M324" s="8" t="s">
        <v>29</v>
      </c>
      <c r="N324" s="8" t="s">
        <v>29</v>
      </c>
      <c r="O324" s="8" t="s">
        <v>29</v>
      </c>
      <c r="P324" s="8">
        <v>87420.66</v>
      </c>
      <c r="Q324" s="8" t="s">
        <v>29</v>
      </c>
      <c r="R324" s="8" t="s">
        <v>29</v>
      </c>
      <c r="S324" s="8" t="s">
        <v>29</v>
      </c>
      <c r="T324" s="8" t="s">
        <v>29</v>
      </c>
      <c r="U324" s="8" t="s">
        <v>29</v>
      </c>
      <c r="V324" s="27" t="s">
        <v>29</v>
      </c>
      <c r="W324" s="28"/>
      <c r="X324" s="27" t="s">
        <v>29</v>
      </c>
      <c r="Y324" s="28"/>
    </row>
    <row r="325" spans="2:25" ht="13.5" customHeight="1">
      <c r="B325" s="33"/>
      <c r="C325" s="34"/>
      <c r="D325" s="2"/>
      <c r="E325" s="2" t="s">
        <v>49</v>
      </c>
      <c r="F325" s="31" t="s">
        <v>50</v>
      </c>
      <c r="G325" s="32"/>
      <c r="H325" s="27">
        <v>1349964</v>
      </c>
      <c r="I325" s="28"/>
      <c r="J325" s="8">
        <v>1325955.31</v>
      </c>
      <c r="K325" s="8">
        <v>1325955.31</v>
      </c>
      <c r="L325" s="8">
        <v>1325955.31</v>
      </c>
      <c r="M325" s="8">
        <v>1325955.31</v>
      </c>
      <c r="N325" s="8" t="s">
        <v>29</v>
      </c>
      <c r="O325" s="8" t="s">
        <v>29</v>
      </c>
      <c r="P325" s="8" t="s">
        <v>29</v>
      </c>
      <c r="Q325" s="8" t="s">
        <v>29</v>
      </c>
      <c r="R325" s="8" t="s">
        <v>29</v>
      </c>
      <c r="S325" s="8" t="s">
        <v>29</v>
      </c>
      <c r="T325" s="8" t="s">
        <v>29</v>
      </c>
      <c r="U325" s="8" t="s">
        <v>29</v>
      </c>
      <c r="V325" s="27" t="s">
        <v>29</v>
      </c>
      <c r="W325" s="28"/>
      <c r="X325" s="27" t="s">
        <v>29</v>
      </c>
      <c r="Y325" s="28"/>
    </row>
    <row r="326" spans="2:25" ht="13.5" customHeight="1">
      <c r="B326" s="33"/>
      <c r="C326" s="34"/>
      <c r="D326" s="2"/>
      <c r="E326" s="2" t="s">
        <v>65</v>
      </c>
      <c r="F326" s="31" t="s">
        <v>66</v>
      </c>
      <c r="G326" s="32"/>
      <c r="H326" s="27">
        <v>105000</v>
      </c>
      <c r="I326" s="28"/>
      <c r="J326" s="8">
        <v>105000</v>
      </c>
      <c r="K326" s="8">
        <v>105000</v>
      </c>
      <c r="L326" s="8">
        <v>105000</v>
      </c>
      <c r="M326" s="8">
        <v>105000</v>
      </c>
      <c r="N326" s="8">
        <v>0</v>
      </c>
      <c r="O326" s="8" t="s">
        <v>29</v>
      </c>
      <c r="P326" s="8" t="s">
        <v>29</v>
      </c>
      <c r="Q326" s="8" t="s">
        <v>29</v>
      </c>
      <c r="R326" s="8" t="s">
        <v>29</v>
      </c>
      <c r="S326" s="8" t="s">
        <v>29</v>
      </c>
      <c r="T326" s="8" t="s">
        <v>29</v>
      </c>
      <c r="U326" s="8" t="s">
        <v>29</v>
      </c>
      <c r="V326" s="27" t="s">
        <v>29</v>
      </c>
      <c r="W326" s="28"/>
      <c r="X326" s="27" t="s">
        <v>29</v>
      </c>
      <c r="Y326" s="28"/>
    </row>
    <row r="327" spans="2:25" ht="13.5" customHeight="1">
      <c r="B327" s="33"/>
      <c r="C327" s="34"/>
      <c r="D327" s="2"/>
      <c r="E327" s="2" t="s">
        <v>51</v>
      </c>
      <c r="F327" s="31" t="s">
        <v>52</v>
      </c>
      <c r="G327" s="32"/>
      <c r="H327" s="27">
        <v>245000</v>
      </c>
      <c r="I327" s="28"/>
      <c r="J327" s="8">
        <v>225557.32</v>
      </c>
      <c r="K327" s="8">
        <v>225557.32</v>
      </c>
      <c r="L327" s="8">
        <v>225557.32</v>
      </c>
      <c r="M327" s="8">
        <v>225557.32</v>
      </c>
      <c r="N327" s="8" t="s">
        <v>29</v>
      </c>
      <c r="O327" s="8" t="s">
        <v>29</v>
      </c>
      <c r="P327" s="8" t="s">
        <v>29</v>
      </c>
      <c r="Q327" s="8" t="s">
        <v>29</v>
      </c>
      <c r="R327" s="8" t="s">
        <v>29</v>
      </c>
      <c r="S327" s="8" t="s">
        <v>29</v>
      </c>
      <c r="T327" s="8" t="s">
        <v>29</v>
      </c>
      <c r="U327" s="8" t="s">
        <v>29</v>
      </c>
      <c r="V327" s="27" t="s">
        <v>29</v>
      </c>
      <c r="W327" s="28"/>
      <c r="X327" s="27" t="s">
        <v>29</v>
      </c>
      <c r="Y327" s="28"/>
    </row>
    <row r="328" spans="2:25" ht="13.5" customHeight="1">
      <c r="B328" s="33"/>
      <c r="C328" s="34"/>
      <c r="D328" s="2"/>
      <c r="E328" s="2" t="s">
        <v>53</v>
      </c>
      <c r="F328" s="31" t="s">
        <v>54</v>
      </c>
      <c r="G328" s="32"/>
      <c r="H328" s="27">
        <v>33400</v>
      </c>
      <c r="I328" s="28"/>
      <c r="J328" s="8">
        <v>30903.01</v>
      </c>
      <c r="K328" s="8">
        <v>30903.01</v>
      </c>
      <c r="L328" s="8">
        <v>30903.01</v>
      </c>
      <c r="M328" s="8">
        <v>30903.01</v>
      </c>
      <c r="N328" s="8" t="s">
        <v>29</v>
      </c>
      <c r="O328" s="8" t="s">
        <v>29</v>
      </c>
      <c r="P328" s="8" t="s">
        <v>29</v>
      </c>
      <c r="Q328" s="8" t="s">
        <v>29</v>
      </c>
      <c r="R328" s="8" t="s">
        <v>29</v>
      </c>
      <c r="S328" s="8" t="s">
        <v>29</v>
      </c>
      <c r="T328" s="8" t="s">
        <v>29</v>
      </c>
      <c r="U328" s="8" t="s">
        <v>29</v>
      </c>
      <c r="V328" s="27" t="s">
        <v>29</v>
      </c>
      <c r="W328" s="28"/>
      <c r="X328" s="27" t="s">
        <v>29</v>
      </c>
      <c r="Y328" s="28"/>
    </row>
    <row r="329" spans="2:25" ht="13.5" customHeight="1">
      <c r="B329" s="33"/>
      <c r="C329" s="34"/>
      <c r="D329" s="2"/>
      <c r="E329" s="2" t="s">
        <v>86</v>
      </c>
      <c r="F329" s="31" t="s">
        <v>87</v>
      </c>
      <c r="G329" s="32"/>
      <c r="H329" s="27">
        <v>3357</v>
      </c>
      <c r="I329" s="28"/>
      <c r="J329" s="8">
        <v>3357</v>
      </c>
      <c r="K329" s="8">
        <v>3357</v>
      </c>
      <c r="L329" s="8">
        <v>3357</v>
      </c>
      <c r="M329" s="8">
        <v>3357</v>
      </c>
      <c r="N329" s="8" t="s">
        <v>29</v>
      </c>
      <c r="O329" s="8" t="s">
        <v>29</v>
      </c>
      <c r="P329" s="8" t="s">
        <v>29</v>
      </c>
      <c r="Q329" s="8" t="s">
        <v>29</v>
      </c>
      <c r="R329" s="8" t="s">
        <v>29</v>
      </c>
      <c r="S329" s="8" t="s">
        <v>29</v>
      </c>
      <c r="T329" s="8" t="s">
        <v>29</v>
      </c>
      <c r="U329" s="8" t="s">
        <v>29</v>
      </c>
      <c r="V329" s="27" t="s">
        <v>29</v>
      </c>
      <c r="W329" s="28"/>
      <c r="X329" s="27" t="s">
        <v>29</v>
      </c>
      <c r="Y329" s="28"/>
    </row>
    <row r="330" spans="2:25" ht="13.5" customHeight="1">
      <c r="B330" s="33"/>
      <c r="C330" s="34"/>
      <c r="D330" s="2"/>
      <c r="E330" s="2" t="s">
        <v>32</v>
      </c>
      <c r="F330" s="31" t="s">
        <v>33</v>
      </c>
      <c r="G330" s="32"/>
      <c r="H330" s="27">
        <v>89394</v>
      </c>
      <c r="I330" s="28"/>
      <c r="J330" s="8">
        <v>89132.32</v>
      </c>
      <c r="K330" s="8">
        <v>89132.32</v>
      </c>
      <c r="L330" s="8">
        <v>89132.32</v>
      </c>
      <c r="M330" s="8" t="s">
        <v>29</v>
      </c>
      <c r="N330" s="8">
        <v>89132.32</v>
      </c>
      <c r="O330" s="8" t="s">
        <v>29</v>
      </c>
      <c r="P330" s="8" t="s">
        <v>29</v>
      </c>
      <c r="Q330" s="8" t="s">
        <v>29</v>
      </c>
      <c r="R330" s="8" t="s">
        <v>29</v>
      </c>
      <c r="S330" s="8" t="s">
        <v>29</v>
      </c>
      <c r="T330" s="8" t="s">
        <v>29</v>
      </c>
      <c r="U330" s="8" t="s">
        <v>29</v>
      </c>
      <c r="V330" s="27" t="s">
        <v>29</v>
      </c>
      <c r="W330" s="28"/>
      <c r="X330" s="27" t="s">
        <v>29</v>
      </c>
      <c r="Y330" s="28"/>
    </row>
    <row r="331" spans="2:25" ht="17.25" customHeight="1">
      <c r="B331" s="33"/>
      <c r="C331" s="34"/>
      <c r="D331" s="2"/>
      <c r="E331" s="2" t="s">
        <v>166</v>
      </c>
      <c r="F331" s="31" t="s">
        <v>167</v>
      </c>
      <c r="G331" s="32"/>
      <c r="H331" s="27">
        <v>4000</v>
      </c>
      <c r="I331" s="28"/>
      <c r="J331" s="8">
        <v>3980.17</v>
      </c>
      <c r="K331" s="8">
        <v>3980.17</v>
      </c>
      <c r="L331" s="8">
        <v>3980.17</v>
      </c>
      <c r="M331" s="8" t="s">
        <v>29</v>
      </c>
      <c r="N331" s="8">
        <v>3980.17</v>
      </c>
      <c r="O331" s="8" t="s">
        <v>29</v>
      </c>
      <c r="P331" s="8" t="s">
        <v>29</v>
      </c>
      <c r="Q331" s="8" t="s">
        <v>29</v>
      </c>
      <c r="R331" s="8" t="s">
        <v>29</v>
      </c>
      <c r="S331" s="8" t="s">
        <v>29</v>
      </c>
      <c r="T331" s="8" t="s">
        <v>29</v>
      </c>
      <c r="U331" s="8" t="s">
        <v>29</v>
      </c>
      <c r="V331" s="27" t="s">
        <v>29</v>
      </c>
      <c r="W331" s="28"/>
      <c r="X331" s="27" t="s">
        <v>29</v>
      </c>
      <c r="Y331" s="28"/>
    </row>
    <row r="332" spans="2:25" ht="13.5" customHeight="1">
      <c r="B332" s="33"/>
      <c r="C332" s="34"/>
      <c r="D332" s="2"/>
      <c r="E332" s="2" t="s">
        <v>69</v>
      </c>
      <c r="F332" s="31" t="s">
        <v>70</v>
      </c>
      <c r="G332" s="32"/>
      <c r="H332" s="27">
        <v>130500</v>
      </c>
      <c r="I332" s="28"/>
      <c r="J332" s="8">
        <v>128808.52</v>
      </c>
      <c r="K332" s="8">
        <v>128808.52</v>
      </c>
      <c r="L332" s="8">
        <v>128808.52</v>
      </c>
      <c r="M332" s="8" t="s">
        <v>29</v>
      </c>
      <c r="N332" s="8">
        <v>128808.52</v>
      </c>
      <c r="O332" s="8" t="s">
        <v>29</v>
      </c>
      <c r="P332" s="8" t="s">
        <v>29</v>
      </c>
      <c r="Q332" s="8" t="s">
        <v>29</v>
      </c>
      <c r="R332" s="8" t="s">
        <v>29</v>
      </c>
      <c r="S332" s="8" t="s">
        <v>29</v>
      </c>
      <c r="T332" s="8" t="s">
        <v>29</v>
      </c>
      <c r="U332" s="8" t="s">
        <v>29</v>
      </c>
      <c r="V332" s="27" t="s">
        <v>29</v>
      </c>
      <c r="W332" s="28"/>
      <c r="X332" s="27" t="s">
        <v>29</v>
      </c>
      <c r="Y332" s="28"/>
    </row>
    <row r="333" spans="2:25" ht="13.5" customHeight="1">
      <c r="B333" s="33"/>
      <c r="C333" s="34"/>
      <c r="D333" s="2"/>
      <c r="E333" s="2" t="s">
        <v>71</v>
      </c>
      <c r="F333" s="31" t="s">
        <v>72</v>
      </c>
      <c r="G333" s="32"/>
      <c r="H333" s="27">
        <v>50500</v>
      </c>
      <c r="I333" s="28"/>
      <c r="J333" s="8">
        <v>50500</v>
      </c>
      <c r="K333" s="8">
        <v>50500</v>
      </c>
      <c r="L333" s="8">
        <v>50500</v>
      </c>
      <c r="M333" s="8" t="s">
        <v>29</v>
      </c>
      <c r="N333" s="8">
        <v>50500</v>
      </c>
      <c r="O333" s="8" t="s">
        <v>29</v>
      </c>
      <c r="P333" s="8" t="s">
        <v>29</v>
      </c>
      <c r="Q333" s="8" t="s">
        <v>29</v>
      </c>
      <c r="R333" s="8" t="s">
        <v>29</v>
      </c>
      <c r="S333" s="8" t="s">
        <v>29</v>
      </c>
      <c r="T333" s="8" t="s">
        <v>29</v>
      </c>
      <c r="U333" s="8" t="s">
        <v>29</v>
      </c>
      <c r="V333" s="27" t="s">
        <v>29</v>
      </c>
      <c r="W333" s="28"/>
      <c r="X333" s="27" t="s">
        <v>29</v>
      </c>
      <c r="Y333" s="28"/>
    </row>
    <row r="334" spans="2:25" ht="13.5" customHeight="1">
      <c r="B334" s="33"/>
      <c r="C334" s="34"/>
      <c r="D334" s="2"/>
      <c r="E334" s="2" t="s">
        <v>73</v>
      </c>
      <c r="F334" s="31" t="s">
        <v>74</v>
      </c>
      <c r="G334" s="32"/>
      <c r="H334" s="27">
        <v>1968</v>
      </c>
      <c r="I334" s="28"/>
      <c r="J334" s="8">
        <v>1845</v>
      </c>
      <c r="K334" s="8">
        <v>1845</v>
      </c>
      <c r="L334" s="8">
        <v>1845</v>
      </c>
      <c r="M334" s="8" t="s">
        <v>29</v>
      </c>
      <c r="N334" s="8">
        <v>1845</v>
      </c>
      <c r="O334" s="8" t="s">
        <v>29</v>
      </c>
      <c r="P334" s="8" t="s">
        <v>29</v>
      </c>
      <c r="Q334" s="8" t="s">
        <v>29</v>
      </c>
      <c r="R334" s="8" t="s">
        <v>29</v>
      </c>
      <c r="S334" s="8" t="s">
        <v>29</v>
      </c>
      <c r="T334" s="8" t="s">
        <v>29</v>
      </c>
      <c r="U334" s="8" t="s">
        <v>29</v>
      </c>
      <c r="V334" s="27" t="s">
        <v>29</v>
      </c>
      <c r="W334" s="28"/>
      <c r="X334" s="27" t="s">
        <v>29</v>
      </c>
      <c r="Y334" s="28"/>
    </row>
    <row r="335" spans="2:25" ht="13.5" customHeight="1">
      <c r="B335" s="33"/>
      <c r="C335" s="34"/>
      <c r="D335" s="2"/>
      <c r="E335" s="2" t="s">
        <v>34</v>
      </c>
      <c r="F335" s="31" t="s">
        <v>35</v>
      </c>
      <c r="G335" s="32"/>
      <c r="H335" s="27">
        <v>64616</v>
      </c>
      <c r="I335" s="28"/>
      <c r="J335" s="8">
        <v>63205.68</v>
      </c>
      <c r="K335" s="8">
        <v>63205.68</v>
      </c>
      <c r="L335" s="8">
        <v>63205.68</v>
      </c>
      <c r="M335" s="8" t="s">
        <v>29</v>
      </c>
      <c r="N335" s="8">
        <v>63205.68</v>
      </c>
      <c r="O335" s="8" t="s">
        <v>29</v>
      </c>
      <c r="P335" s="8" t="s">
        <v>29</v>
      </c>
      <c r="Q335" s="8" t="s">
        <v>29</v>
      </c>
      <c r="R335" s="8" t="s">
        <v>29</v>
      </c>
      <c r="S335" s="8" t="s">
        <v>29</v>
      </c>
      <c r="T335" s="8" t="s">
        <v>29</v>
      </c>
      <c r="U335" s="8" t="s">
        <v>29</v>
      </c>
      <c r="V335" s="27" t="s">
        <v>29</v>
      </c>
      <c r="W335" s="28"/>
      <c r="X335" s="27" t="s">
        <v>29</v>
      </c>
      <c r="Y335" s="28"/>
    </row>
    <row r="336" spans="2:25" ht="13.5" customHeight="1">
      <c r="B336" s="33"/>
      <c r="C336" s="34"/>
      <c r="D336" s="2"/>
      <c r="E336" s="2" t="s">
        <v>119</v>
      </c>
      <c r="F336" s="31" t="s">
        <v>120</v>
      </c>
      <c r="G336" s="32"/>
      <c r="H336" s="27">
        <v>858</v>
      </c>
      <c r="I336" s="28"/>
      <c r="J336" s="8">
        <v>857.57</v>
      </c>
      <c r="K336" s="8">
        <v>857.57</v>
      </c>
      <c r="L336" s="8">
        <v>857.57</v>
      </c>
      <c r="M336" s="8" t="s">
        <v>29</v>
      </c>
      <c r="N336" s="8">
        <v>857.57</v>
      </c>
      <c r="O336" s="8" t="s">
        <v>29</v>
      </c>
      <c r="P336" s="8" t="s">
        <v>29</v>
      </c>
      <c r="Q336" s="8" t="s">
        <v>29</v>
      </c>
      <c r="R336" s="8" t="s">
        <v>29</v>
      </c>
      <c r="S336" s="8" t="s">
        <v>29</v>
      </c>
      <c r="T336" s="8" t="s">
        <v>29</v>
      </c>
      <c r="U336" s="8" t="s">
        <v>29</v>
      </c>
      <c r="V336" s="27" t="s">
        <v>29</v>
      </c>
      <c r="W336" s="28"/>
      <c r="X336" s="27" t="s">
        <v>29</v>
      </c>
      <c r="Y336" s="28"/>
    </row>
    <row r="337" spans="2:25" ht="24" customHeight="1">
      <c r="B337" s="33"/>
      <c r="C337" s="34"/>
      <c r="D337" s="2"/>
      <c r="E337" s="2" t="s">
        <v>121</v>
      </c>
      <c r="F337" s="31" t="s">
        <v>122</v>
      </c>
      <c r="G337" s="32"/>
      <c r="H337" s="27">
        <v>3664</v>
      </c>
      <c r="I337" s="28"/>
      <c r="J337" s="8">
        <v>3606.42</v>
      </c>
      <c r="K337" s="8">
        <v>3606.42</v>
      </c>
      <c r="L337" s="8">
        <v>3606.42</v>
      </c>
      <c r="M337" s="8" t="s">
        <v>29</v>
      </c>
      <c r="N337" s="8">
        <v>3606.42</v>
      </c>
      <c r="O337" s="8" t="s">
        <v>29</v>
      </c>
      <c r="P337" s="8" t="s">
        <v>29</v>
      </c>
      <c r="Q337" s="8" t="s">
        <v>29</v>
      </c>
      <c r="R337" s="8" t="s">
        <v>29</v>
      </c>
      <c r="S337" s="8" t="s">
        <v>29</v>
      </c>
      <c r="T337" s="8" t="s">
        <v>29</v>
      </c>
      <c r="U337" s="8" t="s">
        <v>29</v>
      </c>
      <c r="V337" s="27" t="s">
        <v>29</v>
      </c>
      <c r="W337" s="28"/>
      <c r="X337" s="27" t="s">
        <v>29</v>
      </c>
      <c r="Y337" s="28"/>
    </row>
    <row r="338" spans="2:25" ht="24" customHeight="1">
      <c r="B338" s="33"/>
      <c r="C338" s="34"/>
      <c r="D338" s="2"/>
      <c r="E338" s="2" t="s">
        <v>123</v>
      </c>
      <c r="F338" s="31" t="s">
        <v>124</v>
      </c>
      <c r="G338" s="32"/>
      <c r="H338" s="27">
        <v>1466</v>
      </c>
      <c r="I338" s="28"/>
      <c r="J338" s="8">
        <v>1431.34</v>
      </c>
      <c r="K338" s="8">
        <v>1431.34</v>
      </c>
      <c r="L338" s="8">
        <v>1431.34</v>
      </c>
      <c r="M338" s="8" t="s">
        <v>29</v>
      </c>
      <c r="N338" s="8">
        <v>1431.34</v>
      </c>
      <c r="O338" s="8" t="s">
        <v>29</v>
      </c>
      <c r="P338" s="8" t="s">
        <v>29</v>
      </c>
      <c r="Q338" s="8" t="s">
        <v>29</v>
      </c>
      <c r="R338" s="8" t="s">
        <v>29</v>
      </c>
      <c r="S338" s="8" t="s">
        <v>29</v>
      </c>
      <c r="T338" s="8" t="s">
        <v>29</v>
      </c>
      <c r="U338" s="8" t="s">
        <v>29</v>
      </c>
      <c r="V338" s="27" t="s">
        <v>29</v>
      </c>
      <c r="W338" s="28"/>
      <c r="X338" s="27" t="s">
        <v>29</v>
      </c>
      <c r="Y338" s="28"/>
    </row>
    <row r="339" spans="2:25" ht="13.5" customHeight="1">
      <c r="B339" s="33"/>
      <c r="C339" s="34"/>
      <c r="D339" s="2"/>
      <c r="E339" s="2" t="s">
        <v>111</v>
      </c>
      <c r="F339" s="31" t="s">
        <v>112</v>
      </c>
      <c r="G339" s="32"/>
      <c r="H339" s="27">
        <v>2100</v>
      </c>
      <c r="I339" s="28"/>
      <c r="J339" s="8">
        <v>2047.75</v>
      </c>
      <c r="K339" s="8">
        <v>2047.75</v>
      </c>
      <c r="L339" s="8">
        <v>2047.75</v>
      </c>
      <c r="M339" s="8" t="s">
        <v>29</v>
      </c>
      <c r="N339" s="8">
        <v>2047.75</v>
      </c>
      <c r="O339" s="8" t="s">
        <v>29</v>
      </c>
      <c r="P339" s="8" t="s">
        <v>29</v>
      </c>
      <c r="Q339" s="8" t="s">
        <v>29</v>
      </c>
      <c r="R339" s="8" t="s">
        <v>29</v>
      </c>
      <c r="S339" s="8" t="s">
        <v>29</v>
      </c>
      <c r="T339" s="8" t="s">
        <v>29</v>
      </c>
      <c r="U339" s="8" t="s">
        <v>29</v>
      </c>
      <c r="V339" s="27" t="s">
        <v>29</v>
      </c>
      <c r="W339" s="28"/>
      <c r="X339" s="27" t="s">
        <v>29</v>
      </c>
      <c r="Y339" s="28"/>
    </row>
    <row r="340" spans="2:25" ht="13.5" customHeight="1">
      <c r="B340" s="33"/>
      <c r="C340" s="34"/>
      <c r="D340" s="2"/>
      <c r="E340" s="2" t="s">
        <v>36</v>
      </c>
      <c r="F340" s="31" t="s">
        <v>37</v>
      </c>
      <c r="G340" s="32"/>
      <c r="H340" s="27">
        <v>13060</v>
      </c>
      <c r="I340" s="28"/>
      <c r="J340" s="8">
        <v>12359</v>
      </c>
      <c r="K340" s="8">
        <v>12359</v>
      </c>
      <c r="L340" s="8">
        <v>12359</v>
      </c>
      <c r="M340" s="8" t="s">
        <v>29</v>
      </c>
      <c r="N340" s="8">
        <v>12359</v>
      </c>
      <c r="O340" s="8" t="s">
        <v>29</v>
      </c>
      <c r="P340" s="8" t="s">
        <v>29</v>
      </c>
      <c r="Q340" s="8" t="s">
        <v>29</v>
      </c>
      <c r="R340" s="8" t="s">
        <v>29</v>
      </c>
      <c r="S340" s="8" t="s">
        <v>29</v>
      </c>
      <c r="T340" s="8" t="s">
        <v>29</v>
      </c>
      <c r="U340" s="8" t="s">
        <v>29</v>
      </c>
      <c r="V340" s="27" t="s">
        <v>29</v>
      </c>
      <c r="W340" s="28"/>
      <c r="X340" s="27" t="s">
        <v>29</v>
      </c>
      <c r="Y340" s="28"/>
    </row>
    <row r="341" spans="2:25" ht="17.25" customHeight="1">
      <c r="B341" s="33"/>
      <c r="C341" s="34"/>
      <c r="D341" s="2"/>
      <c r="E341" s="2" t="s">
        <v>75</v>
      </c>
      <c r="F341" s="31" t="s">
        <v>76</v>
      </c>
      <c r="G341" s="32"/>
      <c r="H341" s="27">
        <v>82000</v>
      </c>
      <c r="I341" s="28"/>
      <c r="J341" s="8">
        <v>82000</v>
      </c>
      <c r="K341" s="8">
        <v>82000</v>
      </c>
      <c r="L341" s="8">
        <v>82000</v>
      </c>
      <c r="M341" s="8" t="s">
        <v>29</v>
      </c>
      <c r="N341" s="8">
        <v>82000</v>
      </c>
      <c r="O341" s="8" t="s">
        <v>29</v>
      </c>
      <c r="P341" s="8" t="s">
        <v>29</v>
      </c>
      <c r="Q341" s="8" t="s">
        <v>29</v>
      </c>
      <c r="R341" s="8" t="s">
        <v>29</v>
      </c>
      <c r="S341" s="8" t="s">
        <v>29</v>
      </c>
      <c r="T341" s="8" t="s">
        <v>29</v>
      </c>
      <c r="U341" s="8" t="s">
        <v>29</v>
      </c>
      <c r="V341" s="27" t="s">
        <v>29</v>
      </c>
      <c r="W341" s="28"/>
      <c r="X341" s="27" t="s">
        <v>29</v>
      </c>
      <c r="Y341" s="28"/>
    </row>
    <row r="342" spans="2:25" ht="13.5" customHeight="1">
      <c r="B342" s="33"/>
      <c r="C342" s="34"/>
      <c r="D342" s="2"/>
      <c r="E342" s="2" t="s">
        <v>182</v>
      </c>
      <c r="F342" s="31" t="s">
        <v>183</v>
      </c>
      <c r="G342" s="32"/>
      <c r="H342" s="27">
        <v>609</v>
      </c>
      <c r="I342" s="28"/>
      <c r="J342" s="8">
        <v>609</v>
      </c>
      <c r="K342" s="8">
        <v>609</v>
      </c>
      <c r="L342" s="8">
        <v>609</v>
      </c>
      <c r="M342" s="8" t="s">
        <v>29</v>
      </c>
      <c r="N342" s="8">
        <v>609</v>
      </c>
      <c r="O342" s="8" t="s">
        <v>29</v>
      </c>
      <c r="P342" s="8" t="s">
        <v>29</v>
      </c>
      <c r="Q342" s="8" t="s">
        <v>29</v>
      </c>
      <c r="R342" s="8" t="s">
        <v>29</v>
      </c>
      <c r="S342" s="8" t="s">
        <v>29</v>
      </c>
      <c r="T342" s="8" t="s">
        <v>29</v>
      </c>
      <c r="U342" s="8" t="s">
        <v>29</v>
      </c>
      <c r="V342" s="27" t="s">
        <v>29</v>
      </c>
      <c r="W342" s="28"/>
      <c r="X342" s="27" t="s">
        <v>29</v>
      </c>
      <c r="Y342" s="28"/>
    </row>
    <row r="343" spans="2:25" ht="13.5" customHeight="1">
      <c r="B343" s="33"/>
      <c r="C343" s="34"/>
      <c r="D343" s="2"/>
      <c r="E343" s="2" t="s">
        <v>127</v>
      </c>
      <c r="F343" s="31" t="s">
        <v>128</v>
      </c>
      <c r="G343" s="32"/>
      <c r="H343" s="27">
        <v>80</v>
      </c>
      <c r="I343" s="28"/>
      <c r="J343" s="8">
        <v>3.1</v>
      </c>
      <c r="K343" s="8">
        <v>3.1</v>
      </c>
      <c r="L343" s="8">
        <v>3.1</v>
      </c>
      <c r="M343" s="8" t="s">
        <v>29</v>
      </c>
      <c r="N343" s="8">
        <v>3.1</v>
      </c>
      <c r="O343" s="8" t="s">
        <v>29</v>
      </c>
      <c r="P343" s="8" t="s">
        <v>29</v>
      </c>
      <c r="Q343" s="8" t="s">
        <v>29</v>
      </c>
      <c r="R343" s="8" t="s">
        <v>29</v>
      </c>
      <c r="S343" s="8" t="s">
        <v>29</v>
      </c>
      <c r="T343" s="8" t="s">
        <v>29</v>
      </c>
      <c r="U343" s="8" t="s">
        <v>29</v>
      </c>
      <c r="V343" s="27" t="s">
        <v>29</v>
      </c>
      <c r="W343" s="28"/>
      <c r="X343" s="27" t="s">
        <v>29</v>
      </c>
      <c r="Y343" s="28"/>
    </row>
    <row r="344" spans="2:25" ht="17.25" customHeight="1">
      <c r="B344" s="33"/>
      <c r="C344" s="34"/>
      <c r="D344" s="2"/>
      <c r="E344" s="2" t="s">
        <v>77</v>
      </c>
      <c r="F344" s="31" t="s">
        <v>78</v>
      </c>
      <c r="G344" s="32"/>
      <c r="H344" s="27">
        <v>765</v>
      </c>
      <c r="I344" s="28"/>
      <c r="J344" s="8">
        <v>765</v>
      </c>
      <c r="K344" s="8">
        <v>765</v>
      </c>
      <c r="L344" s="8">
        <v>765</v>
      </c>
      <c r="M344" s="8" t="s">
        <v>29</v>
      </c>
      <c r="N344" s="8">
        <v>765</v>
      </c>
      <c r="O344" s="8" t="s">
        <v>29</v>
      </c>
      <c r="P344" s="8" t="s">
        <v>29</v>
      </c>
      <c r="Q344" s="8" t="s">
        <v>29</v>
      </c>
      <c r="R344" s="8" t="s">
        <v>29</v>
      </c>
      <c r="S344" s="8" t="s">
        <v>29</v>
      </c>
      <c r="T344" s="8" t="s">
        <v>29</v>
      </c>
      <c r="U344" s="8" t="s">
        <v>29</v>
      </c>
      <c r="V344" s="27" t="s">
        <v>29</v>
      </c>
      <c r="W344" s="28"/>
      <c r="X344" s="27" t="s">
        <v>29</v>
      </c>
      <c r="Y344" s="28"/>
    </row>
    <row r="345" spans="2:25" ht="13.5" customHeight="1">
      <c r="B345" s="44"/>
      <c r="C345" s="45"/>
      <c r="D345" s="1" t="s">
        <v>188</v>
      </c>
      <c r="E345" s="1"/>
      <c r="F345" s="29" t="s">
        <v>189</v>
      </c>
      <c r="G345" s="30"/>
      <c r="H345" s="25">
        <f>H346+H347+H348</f>
        <v>35688</v>
      </c>
      <c r="I345" s="26"/>
      <c r="J345" s="7">
        <f>SUM(J346:J348)</f>
        <v>31640.52</v>
      </c>
      <c r="K345" s="7">
        <f aca="true" t="shared" si="46" ref="K345:U345">SUM(K346:K348)</f>
        <v>31640.52</v>
      </c>
      <c r="L345" s="7">
        <f t="shared" si="46"/>
        <v>31640.52</v>
      </c>
      <c r="M345" s="7">
        <f t="shared" si="46"/>
        <v>0</v>
      </c>
      <c r="N345" s="7">
        <f t="shared" si="46"/>
        <v>31640.52</v>
      </c>
      <c r="O345" s="7">
        <f t="shared" si="46"/>
        <v>0</v>
      </c>
      <c r="P345" s="7">
        <f t="shared" si="46"/>
        <v>0</v>
      </c>
      <c r="Q345" s="7">
        <f t="shared" si="46"/>
        <v>0</v>
      </c>
      <c r="R345" s="7">
        <f t="shared" si="46"/>
        <v>0</v>
      </c>
      <c r="S345" s="7">
        <f t="shared" si="46"/>
        <v>0</v>
      </c>
      <c r="T345" s="7">
        <f t="shared" si="46"/>
        <v>0</v>
      </c>
      <c r="U345" s="7">
        <f t="shared" si="46"/>
        <v>0</v>
      </c>
      <c r="V345" s="25" t="s">
        <v>29</v>
      </c>
      <c r="W345" s="26"/>
      <c r="X345" s="25" t="s">
        <v>29</v>
      </c>
      <c r="Y345" s="26"/>
    </row>
    <row r="346" spans="2:25" ht="13.5" customHeight="1">
      <c r="B346" s="33"/>
      <c r="C346" s="34"/>
      <c r="D346" s="2"/>
      <c r="E346" s="2" t="s">
        <v>34</v>
      </c>
      <c r="F346" s="31" t="s">
        <v>35</v>
      </c>
      <c r="G346" s="32"/>
      <c r="H346" s="27">
        <v>13937</v>
      </c>
      <c r="I346" s="28"/>
      <c r="J346" s="8">
        <v>11963.99</v>
      </c>
      <c r="K346" s="8">
        <v>11963.99</v>
      </c>
      <c r="L346" s="8">
        <v>11963.99</v>
      </c>
      <c r="M346" s="8" t="s">
        <v>29</v>
      </c>
      <c r="N346" s="8">
        <v>11963.99</v>
      </c>
      <c r="O346" s="8" t="s">
        <v>29</v>
      </c>
      <c r="P346" s="8" t="s">
        <v>29</v>
      </c>
      <c r="Q346" s="8" t="s">
        <v>29</v>
      </c>
      <c r="R346" s="8" t="s">
        <v>29</v>
      </c>
      <c r="S346" s="8" t="s">
        <v>29</v>
      </c>
      <c r="T346" s="8" t="s">
        <v>29</v>
      </c>
      <c r="U346" s="8" t="s">
        <v>29</v>
      </c>
      <c r="V346" s="27" t="s">
        <v>29</v>
      </c>
      <c r="W346" s="28"/>
      <c r="X346" s="27" t="s">
        <v>29</v>
      </c>
      <c r="Y346" s="28"/>
    </row>
    <row r="347" spans="2:25" ht="13.5" customHeight="1">
      <c r="B347" s="33"/>
      <c r="C347" s="34"/>
      <c r="D347" s="2"/>
      <c r="E347" s="2" t="s">
        <v>111</v>
      </c>
      <c r="F347" s="31" t="s">
        <v>112</v>
      </c>
      <c r="G347" s="32"/>
      <c r="H347" s="27">
        <v>8915</v>
      </c>
      <c r="I347" s="28"/>
      <c r="J347" s="8">
        <v>7485.73</v>
      </c>
      <c r="K347" s="8">
        <v>7485.73</v>
      </c>
      <c r="L347" s="8">
        <v>7485.73</v>
      </c>
      <c r="M347" s="8" t="s">
        <v>29</v>
      </c>
      <c r="N347" s="8">
        <v>7485.73</v>
      </c>
      <c r="O347" s="8" t="s">
        <v>29</v>
      </c>
      <c r="P347" s="8" t="s">
        <v>29</v>
      </c>
      <c r="Q347" s="8" t="s">
        <v>29</v>
      </c>
      <c r="R347" s="8" t="s">
        <v>29</v>
      </c>
      <c r="S347" s="8" t="s">
        <v>29</v>
      </c>
      <c r="T347" s="8" t="s">
        <v>29</v>
      </c>
      <c r="U347" s="8" t="s">
        <v>29</v>
      </c>
      <c r="V347" s="27" t="s">
        <v>29</v>
      </c>
      <c r="W347" s="28"/>
      <c r="X347" s="27" t="s">
        <v>29</v>
      </c>
      <c r="Y347" s="28"/>
    </row>
    <row r="348" spans="2:25" ht="17.25" customHeight="1">
      <c r="B348" s="33"/>
      <c r="C348" s="34"/>
      <c r="D348" s="2"/>
      <c r="E348" s="2" t="s">
        <v>77</v>
      </c>
      <c r="F348" s="31" t="s">
        <v>78</v>
      </c>
      <c r="G348" s="32"/>
      <c r="H348" s="27">
        <v>12836</v>
      </c>
      <c r="I348" s="28"/>
      <c r="J348" s="8">
        <v>12190.8</v>
      </c>
      <c r="K348" s="8">
        <v>12190.8</v>
      </c>
      <c r="L348" s="8">
        <v>12190.8</v>
      </c>
      <c r="M348" s="8" t="s">
        <v>29</v>
      </c>
      <c r="N348" s="8">
        <v>12190.8</v>
      </c>
      <c r="O348" s="8" t="s">
        <v>29</v>
      </c>
      <c r="P348" s="8" t="s">
        <v>29</v>
      </c>
      <c r="Q348" s="8" t="s">
        <v>29</v>
      </c>
      <c r="R348" s="8" t="s">
        <v>29</v>
      </c>
      <c r="S348" s="8" t="s">
        <v>29</v>
      </c>
      <c r="T348" s="8" t="s">
        <v>29</v>
      </c>
      <c r="U348" s="8" t="s">
        <v>29</v>
      </c>
      <c r="V348" s="27" t="s">
        <v>29</v>
      </c>
      <c r="W348" s="28"/>
      <c r="X348" s="27" t="s">
        <v>29</v>
      </c>
      <c r="Y348" s="28"/>
    </row>
    <row r="349" spans="2:25" ht="13.5" customHeight="1">
      <c r="B349" s="44"/>
      <c r="C349" s="45"/>
      <c r="D349" s="1" t="s">
        <v>190</v>
      </c>
      <c r="E349" s="1"/>
      <c r="F349" s="29" t="s">
        <v>48</v>
      </c>
      <c r="G349" s="30"/>
      <c r="H349" s="25">
        <f>H351+H350</f>
        <v>83423</v>
      </c>
      <c r="I349" s="26"/>
      <c r="J349" s="7">
        <f>J351+J350</f>
        <v>83421.15</v>
      </c>
      <c r="K349" s="7">
        <f aca="true" t="shared" si="47" ref="K349:U349">K351+K350</f>
        <v>83421.15</v>
      </c>
      <c r="L349" s="7">
        <f t="shared" si="47"/>
        <v>83421.15</v>
      </c>
      <c r="M349" s="7">
        <f t="shared" si="47"/>
        <v>334</v>
      </c>
      <c r="N349" s="7">
        <f t="shared" si="47"/>
        <v>83087.15</v>
      </c>
      <c r="O349" s="7">
        <f t="shared" si="47"/>
        <v>0</v>
      </c>
      <c r="P349" s="7">
        <f t="shared" si="47"/>
        <v>0</v>
      </c>
      <c r="Q349" s="7">
        <f t="shared" si="47"/>
        <v>0</v>
      </c>
      <c r="R349" s="7">
        <f t="shared" si="47"/>
        <v>0</v>
      </c>
      <c r="S349" s="7">
        <f t="shared" si="47"/>
        <v>0</v>
      </c>
      <c r="T349" s="7">
        <f t="shared" si="47"/>
        <v>0</v>
      </c>
      <c r="U349" s="7">
        <f t="shared" si="47"/>
        <v>0</v>
      </c>
      <c r="V349" s="25" t="s">
        <v>29</v>
      </c>
      <c r="W349" s="26"/>
      <c r="X349" s="25" t="s">
        <v>29</v>
      </c>
      <c r="Y349" s="26"/>
    </row>
    <row r="350" spans="2:25" ht="13.5" customHeight="1">
      <c r="B350" s="14"/>
      <c r="C350" s="15"/>
      <c r="D350" s="1"/>
      <c r="E350" s="1" t="s">
        <v>86</v>
      </c>
      <c r="F350" s="31" t="s">
        <v>87</v>
      </c>
      <c r="G350" s="32"/>
      <c r="H350" s="25">
        <v>334</v>
      </c>
      <c r="I350" s="26"/>
      <c r="J350" s="7">
        <v>334</v>
      </c>
      <c r="K350" s="7">
        <v>334</v>
      </c>
      <c r="L350" s="7">
        <v>334</v>
      </c>
      <c r="M350" s="7">
        <v>334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f>T352</f>
        <v>0</v>
      </c>
      <c r="U350" s="7">
        <f>U352</f>
        <v>0</v>
      </c>
      <c r="V350" s="25" t="s">
        <v>29</v>
      </c>
      <c r="W350" s="26"/>
      <c r="X350" s="25" t="s">
        <v>29</v>
      </c>
      <c r="Y350" s="26"/>
    </row>
    <row r="351" spans="2:25" ht="17.25" customHeight="1">
      <c r="B351" s="33"/>
      <c r="C351" s="34"/>
      <c r="D351" s="2"/>
      <c r="E351" s="2" t="s">
        <v>75</v>
      </c>
      <c r="F351" s="31" t="s">
        <v>76</v>
      </c>
      <c r="G351" s="32"/>
      <c r="H351" s="27">
        <v>83089</v>
      </c>
      <c r="I351" s="28"/>
      <c r="J351" s="8">
        <v>83087.15</v>
      </c>
      <c r="K351" s="8">
        <v>83087.15</v>
      </c>
      <c r="L351" s="8">
        <v>83087.15</v>
      </c>
      <c r="M351" s="8" t="s">
        <v>29</v>
      </c>
      <c r="N351" s="8">
        <v>83087.15</v>
      </c>
      <c r="O351" s="8" t="s">
        <v>29</v>
      </c>
      <c r="P351" s="8" t="s">
        <v>29</v>
      </c>
      <c r="Q351" s="8" t="s">
        <v>29</v>
      </c>
      <c r="R351" s="8" t="s">
        <v>29</v>
      </c>
      <c r="S351" s="8" t="s">
        <v>29</v>
      </c>
      <c r="T351" s="8" t="s">
        <v>29</v>
      </c>
      <c r="U351" s="8" t="s">
        <v>29</v>
      </c>
      <c r="V351" s="27" t="s">
        <v>29</v>
      </c>
      <c r="W351" s="28"/>
      <c r="X351" s="27" t="s">
        <v>29</v>
      </c>
      <c r="Y351" s="28"/>
    </row>
    <row r="352" spans="2:25" ht="13.5" customHeight="1">
      <c r="B352" s="44" t="s">
        <v>191</v>
      </c>
      <c r="C352" s="45"/>
      <c r="D352" s="1"/>
      <c r="E352" s="1"/>
      <c r="F352" s="29" t="s">
        <v>192</v>
      </c>
      <c r="G352" s="30"/>
      <c r="H352" s="25">
        <f>H357+H353</f>
        <v>304000</v>
      </c>
      <c r="I352" s="26"/>
      <c r="J352" s="7">
        <f aca="true" t="shared" si="48" ref="J352:V352">J353+J357</f>
        <v>303559.64</v>
      </c>
      <c r="K352" s="7">
        <f t="shared" si="48"/>
        <v>303559.64</v>
      </c>
      <c r="L352" s="7">
        <f t="shared" si="48"/>
        <v>302774.68000000005</v>
      </c>
      <c r="M352" s="7">
        <f t="shared" si="48"/>
        <v>196871.59999999998</v>
      </c>
      <c r="N352" s="7">
        <f t="shared" si="48"/>
        <v>105903.08</v>
      </c>
      <c r="O352" s="7">
        <f t="shared" si="48"/>
        <v>0</v>
      </c>
      <c r="P352" s="7">
        <f t="shared" si="48"/>
        <v>784.96</v>
      </c>
      <c r="Q352" s="7">
        <f t="shared" si="48"/>
        <v>0</v>
      </c>
      <c r="R352" s="7">
        <f t="shared" si="48"/>
        <v>0</v>
      </c>
      <c r="S352" s="7">
        <f t="shared" si="48"/>
        <v>0</v>
      </c>
      <c r="T352" s="7">
        <f t="shared" si="48"/>
        <v>0</v>
      </c>
      <c r="U352" s="7">
        <f t="shared" si="48"/>
        <v>0</v>
      </c>
      <c r="V352" s="25">
        <f t="shared" si="48"/>
        <v>0</v>
      </c>
      <c r="W352" s="26"/>
      <c r="X352" s="25">
        <f>X353+X357</f>
        <v>0</v>
      </c>
      <c r="Y352" s="26"/>
    </row>
    <row r="353" spans="2:25" ht="13.5" customHeight="1">
      <c r="B353" s="44"/>
      <c r="C353" s="45"/>
      <c r="D353" s="1" t="s">
        <v>193</v>
      </c>
      <c r="E353" s="1"/>
      <c r="F353" s="29" t="s">
        <v>194</v>
      </c>
      <c r="G353" s="30"/>
      <c r="H353" s="25">
        <f>SUM(H354:H356)</f>
        <v>10447</v>
      </c>
      <c r="I353" s="26"/>
      <c r="J353" s="7">
        <f aca="true" t="shared" si="49" ref="J353:V353">SUM(J354:J356)</f>
        <v>10446.880000000001</v>
      </c>
      <c r="K353" s="7">
        <f t="shared" si="49"/>
        <v>10446.880000000001</v>
      </c>
      <c r="L353" s="7">
        <f t="shared" si="49"/>
        <v>10446.880000000001</v>
      </c>
      <c r="M353" s="7">
        <f t="shared" si="49"/>
        <v>6500</v>
      </c>
      <c r="N353" s="7">
        <f t="shared" si="49"/>
        <v>3946.88</v>
      </c>
      <c r="O353" s="7">
        <f t="shared" si="49"/>
        <v>0</v>
      </c>
      <c r="P353" s="7">
        <f t="shared" si="49"/>
        <v>0</v>
      </c>
      <c r="Q353" s="7">
        <f t="shared" si="49"/>
        <v>0</v>
      </c>
      <c r="R353" s="7">
        <f t="shared" si="49"/>
        <v>0</v>
      </c>
      <c r="S353" s="7">
        <f t="shared" si="49"/>
        <v>0</v>
      </c>
      <c r="T353" s="7">
        <f t="shared" si="49"/>
        <v>0</v>
      </c>
      <c r="U353" s="7">
        <f t="shared" si="49"/>
        <v>0</v>
      </c>
      <c r="V353" s="25">
        <f t="shared" si="49"/>
        <v>0</v>
      </c>
      <c r="W353" s="26"/>
      <c r="X353" s="25">
        <f>SUM(X354:X356)</f>
        <v>0</v>
      </c>
      <c r="Y353" s="26"/>
    </row>
    <row r="354" spans="2:25" ht="13.5" customHeight="1">
      <c r="B354" s="33"/>
      <c r="C354" s="34"/>
      <c r="D354" s="2"/>
      <c r="E354" s="2" t="s">
        <v>86</v>
      </c>
      <c r="F354" s="31" t="s">
        <v>87</v>
      </c>
      <c r="G354" s="32"/>
      <c r="H354" s="27">
        <v>6500</v>
      </c>
      <c r="I354" s="28"/>
      <c r="J354" s="8">
        <v>6500</v>
      </c>
      <c r="K354" s="8">
        <v>6500</v>
      </c>
      <c r="L354" s="8">
        <v>6500</v>
      </c>
      <c r="M354" s="8">
        <v>6500</v>
      </c>
      <c r="N354" s="8" t="s">
        <v>29</v>
      </c>
      <c r="O354" s="8" t="s">
        <v>29</v>
      </c>
      <c r="P354" s="8" t="s">
        <v>29</v>
      </c>
      <c r="Q354" s="8" t="s">
        <v>29</v>
      </c>
      <c r="R354" s="8" t="s">
        <v>29</v>
      </c>
      <c r="S354" s="8" t="s">
        <v>29</v>
      </c>
      <c r="T354" s="8" t="s">
        <v>29</v>
      </c>
      <c r="U354" s="8" t="s">
        <v>29</v>
      </c>
      <c r="V354" s="27" t="s">
        <v>29</v>
      </c>
      <c r="W354" s="28"/>
      <c r="X354" s="27" t="s">
        <v>29</v>
      </c>
      <c r="Y354" s="28"/>
    </row>
    <row r="355" spans="2:25" ht="13.5" customHeight="1">
      <c r="B355" s="33"/>
      <c r="C355" s="34"/>
      <c r="D355" s="2"/>
      <c r="E355" s="2" t="s">
        <v>32</v>
      </c>
      <c r="F355" s="31" t="s">
        <v>33</v>
      </c>
      <c r="G355" s="32"/>
      <c r="H355" s="27">
        <v>1930</v>
      </c>
      <c r="I355" s="28"/>
      <c r="J355" s="8">
        <v>1930</v>
      </c>
      <c r="K355" s="8">
        <v>1930</v>
      </c>
      <c r="L355" s="8">
        <v>1930</v>
      </c>
      <c r="M355" s="8" t="s">
        <v>29</v>
      </c>
      <c r="N355" s="8">
        <v>1930</v>
      </c>
      <c r="O355" s="8" t="s">
        <v>29</v>
      </c>
      <c r="P355" s="8" t="s">
        <v>29</v>
      </c>
      <c r="Q355" s="8" t="s">
        <v>29</v>
      </c>
      <c r="R355" s="8" t="s">
        <v>29</v>
      </c>
      <c r="S355" s="8" t="s">
        <v>29</v>
      </c>
      <c r="T355" s="8" t="s">
        <v>29</v>
      </c>
      <c r="U355" s="8" t="s">
        <v>29</v>
      </c>
      <c r="V355" s="27" t="s">
        <v>29</v>
      </c>
      <c r="W355" s="28"/>
      <c r="X355" s="27" t="s">
        <v>29</v>
      </c>
      <c r="Y355" s="28"/>
    </row>
    <row r="356" spans="2:25" ht="13.5" customHeight="1">
      <c r="B356" s="33"/>
      <c r="C356" s="34"/>
      <c r="D356" s="2"/>
      <c r="E356" s="2" t="s">
        <v>34</v>
      </c>
      <c r="F356" s="31" t="s">
        <v>35</v>
      </c>
      <c r="G356" s="32"/>
      <c r="H356" s="27">
        <v>2017</v>
      </c>
      <c r="I356" s="28"/>
      <c r="J356" s="8">
        <v>2016.88</v>
      </c>
      <c r="K356" s="8">
        <v>2016.88</v>
      </c>
      <c r="L356" s="8">
        <v>2016.88</v>
      </c>
      <c r="M356" s="8" t="s">
        <v>29</v>
      </c>
      <c r="N356" s="8">
        <v>2016.88</v>
      </c>
      <c r="O356" s="8" t="s">
        <v>29</v>
      </c>
      <c r="P356" s="8" t="s">
        <v>29</v>
      </c>
      <c r="Q356" s="8" t="s">
        <v>29</v>
      </c>
      <c r="R356" s="8" t="s">
        <v>29</v>
      </c>
      <c r="S356" s="8" t="s">
        <v>29</v>
      </c>
      <c r="T356" s="8" t="s">
        <v>29</v>
      </c>
      <c r="U356" s="8" t="s">
        <v>29</v>
      </c>
      <c r="V356" s="27" t="s">
        <v>29</v>
      </c>
      <c r="W356" s="28"/>
      <c r="X356" s="27" t="s">
        <v>29</v>
      </c>
      <c r="Y356" s="28"/>
    </row>
    <row r="357" spans="2:25" ht="13.5" customHeight="1">
      <c r="B357" s="44"/>
      <c r="C357" s="45"/>
      <c r="D357" s="1" t="s">
        <v>195</v>
      </c>
      <c r="E357" s="1"/>
      <c r="F357" s="29" t="s">
        <v>196</v>
      </c>
      <c r="G357" s="30"/>
      <c r="H357" s="25">
        <f>SUM(H358:H372)</f>
        <v>293553</v>
      </c>
      <c r="I357" s="26"/>
      <c r="J357" s="7">
        <f aca="true" t="shared" si="50" ref="J357:V357">SUM(J358:J372)</f>
        <v>293112.76</v>
      </c>
      <c r="K357" s="7">
        <f t="shared" si="50"/>
        <v>293112.76</v>
      </c>
      <c r="L357" s="7">
        <f t="shared" si="50"/>
        <v>292327.80000000005</v>
      </c>
      <c r="M357" s="7">
        <f t="shared" si="50"/>
        <v>190371.59999999998</v>
      </c>
      <c r="N357" s="7">
        <f t="shared" si="50"/>
        <v>101956.2</v>
      </c>
      <c r="O357" s="7">
        <f t="shared" si="50"/>
        <v>0</v>
      </c>
      <c r="P357" s="7">
        <f t="shared" si="50"/>
        <v>784.96</v>
      </c>
      <c r="Q357" s="7">
        <f t="shared" si="50"/>
        <v>0</v>
      </c>
      <c r="R357" s="7">
        <f t="shared" si="50"/>
        <v>0</v>
      </c>
      <c r="S357" s="7">
        <f t="shared" si="50"/>
        <v>0</v>
      </c>
      <c r="T357" s="7">
        <f t="shared" si="50"/>
        <v>0</v>
      </c>
      <c r="U357" s="7">
        <f t="shared" si="50"/>
        <v>0</v>
      </c>
      <c r="V357" s="25">
        <f t="shared" si="50"/>
        <v>0</v>
      </c>
      <c r="W357" s="26"/>
      <c r="X357" s="25">
        <f>SUM(X358:X372)</f>
        <v>0</v>
      </c>
      <c r="Y357" s="26"/>
    </row>
    <row r="358" spans="2:25" ht="13.5" customHeight="1">
      <c r="B358" s="33"/>
      <c r="C358" s="34"/>
      <c r="D358" s="2"/>
      <c r="E358" s="2" t="s">
        <v>63</v>
      </c>
      <c r="F358" s="31" t="s">
        <v>64</v>
      </c>
      <c r="G358" s="32"/>
      <c r="H358" s="27">
        <v>785</v>
      </c>
      <c r="I358" s="28"/>
      <c r="J358" s="8">
        <v>784.96</v>
      </c>
      <c r="K358" s="8">
        <v>784.96</v>
      </c>
      <c r="L358" s="8" t="s">
        <v>29</v>
      </c>
      <c r="M358" s="8" t="s">
        <v>29</v>
      </c>
      <c r="N358" s="8" t="s">
        <v>29</v>
      </c>
      <c r="O358" s="8" t="s">
        <v>29</v>
      </c>
      <c r="P358" s="8">
        <v>784.96</v>
      </c>
      <c r="Q358" s="8" t="s">
        <v>29</v>
      </c>
      <c r="R358" s="8" t="s">
        <v>29</v>
      </c>
      <c r="S358" s="8" t="s">
        <v>29</v>
      </c>
      <c r="T358" s="8" t="s">
        <v>29</v>
      </c>
      <c r="U358" s="8" t="s">
        <v>29</v>
      </c>
      <c r="V358" s="27" t="s">
        <v>29</v>
      </c>
      <c r="W358" s="28"/>
      <c r="X358" s="27" t="s">
        <v>29</v>
      </c>
      <c r="Y358" s="28"/>
    </row>
    <row r="359" spans="2:25" ht="13.5" customHeight="1">
      <c r="B359" s="33"/>
      <c r="C359" s="34"/>
      <c r="D359" s="2"/>
      <c r="E359" s="2" t="s">
        <v>49</v>
      </c>
      <c r="F359" s="31" t="s">
        <v>50</v>
      </c>
      <c r="G359" s="32"/>
      <c r="H359" s="27">
        <v>102636</v>
      </c>
      <c r="I359" s="28"/>
      <c r="J359" s="8">
        <v>102249.53</v>
      </c>
      <c r="K359" s="8">
        <v>102249.53</v>
      </c>
      <c r="L359" s="8">
        <v>102249.53</v>
      </c>
      <c r="M359" s="8">
        <v>102249.53</v>
      </c>
      <c r="N359" s="8" t="s">
        <v>29</v>
      </c>
      <c r="O359" s="8" t="s">
        <v>29</v>
      </c>
      <c r="P359" s="8" t="s">
        <v>29</v>
      </c>
      <c r="Q359" s="8" t="s">
        <v>29</v>
      </c>
      <c r="R359" s="8" t="s">
        <v>29</v>
      </c>
      <c r="S359" s="8" t="s">
        <v>29</v>
      </c>
      <c r="T359" s="8" t="s">
        <v>29</v>
      </c>
      <c r="U359" s="8" t="s">
        <v>29</v>
      </c>
      <c r="V359" s="27" t="s">
        <v>29</v>
      </c>
      <c r="W359" s="28"/>
      <c r="X359" s="27" t="s">
        <v>29</v>
      </c>
      <c r="Y359" s="28"/>
    </row>
    <row r="360" spans="2:25" ht="13.5" customHeight="1">
      <c r="B360" s="33"/>
      <c r="C360" s="34"/>
      <c r="D360" s="2"/>
      <c r="E360" s="2" t="s">
        <v>65</v>
      </c>
      <c r="F360" s="31" t="s">
        <v>66</v>
      </c>
      <c r="G360" s="32"/>
      <c r="H360" s="27">
        <v>9284</v>
      </c>
      <c r="I360" s="28"/>
      <c r="J360" s="8">
        <v>9273.9</v>
      </c>
      <c r="K360" s="8">
        <v>9273.9</v>
      </c>
      <c r="L360" s="8">
        <v>9273.9</v>
      </c>
      <c r="M360" s="8">
        <v>9273.9</v>
      </c>
      <c r="N360" s="8" t="s">
        <v>29</v>
      </c>
      <c r="O360" s="8" t="s">
        <v>29</v>
      </c>
      <c r="P360" s="8" t="s">
        <v>29</v>
      </c>
      <c r="Q360" s="8" t="s">
        <v>29</v>
      </c>
      <c r="R360" s="8" t="s">
        <v>29</v>
      </c>
      <c r="S360" s="8" t="s">
        <v>29</v>
      </c>
      <c r="T360" s="8" t="s">
        <v>29</v>
      </c>
      <c r="U360" s="8" t="s">
        <v>29</v>
      </c>
      <c r="V360" s="27" t="s">
        <v>29</v>
      </c>
      <c r="W360" s="28"/>
      <c r="X360" s="27" t="s">
        <v>29</v>
      </c>
      <c r="Y360" s="28"/>
    </row>
    <row r="361" spans="2:25" ht="13.5" customHeight="1">
      <c r="B361" s="33"/>
      <c r="C361" s="34"/>
      <c r="D361" s="2"/>
      <c r="E361" s="2" t="s">
        <v>51</v>
      </c>
      <c r="F361" s="31" t="s">
        <v>52</v>
      </c>
      <c r="G361" s="32"/>
      <c r="H361" s="27">
        <v>18612</v>
      </c>
      <c r="I361" s="28"/>
      <c r="J361" s="8">
        <v>18611.82</v>
      </c>
      <c r="K361" s="8">
        <v>18611.82</v>
      </c>
      <c r="L361" s="8">
        <v>18611.82</v>
      </c>
      <c r="M361" s="8">
        <v>18611.82</v>
      </c>
      <c r="N361" s="8" t="s">
        <v>29</v>
      </c>
      <c r="O361" s="8" t="s">
        <v>29</v>
      </c>
      <c r="P361" s="8" t="s">
        <v>29</v>
      </c>
      <c r="Q361" s="8" t="s">
        <v>29</v>
      </c>
      <c r="R361" s="8" t="s">
        <v>29</v>
      </c>
      <c r="S361" s="8" t="s">
        <v>29</v>
      </c>
      <c r="T361" s="8" t="s">
        <v>29</v>
      </c>
      <c r="U361" s="8" t="s">
        <v>29</v>
      </c>
      <c r="V361" s="27" t="s">
        <v>29</v>
      </c>
      <c r="W361" s="28"/>
      <c r="X361" s="27" t="s">
        <v>29</v>
      </c>
      <c r="Y361" s="28"/>
    </row>
    <row r="362" spans="2:25" ht="13.5" customHeight="1">
      <c r="B362" s="33"/>
      <c r="C362" s="34"/>
      <c r="D362" s="2"/>
      <c r="E362" s="2" t="s">
        <v>53</v>
      </c>
      <c r="F362" s="31" t="s">
        <v>54</v>
      </c>
      <c r="G362" s="32"/>
      <c r="H362" s="27">
        <v>1761</v>
      </c>
      <c r="I362" s="28"/>
      <c r="J362" s="8">
        <v>1723.33</v>
      </c>
      <c r="K362" s="8">
        <v>1723.33</v>
      </c>
      <c r="L362" s="8">
        <v>1723.33</v>
      </c>
      <c r="M362" s="8">
        <v>1723.33</v>
      </c>
      <c r="N362" s="8" t="s">
        <v>29</v>
      </c>
      <c r="O362" s="8" t="s">
        <v>29</v>
      </c>
      <c r="P362" s="8" t="s">
        <v>29</v>
      </c>
      <c r="Q362" s="8" t="s">
        <v>29</v>
      </c>
      <c r="R362" s="8" t="s">
        <v>29</v>
      </c>
      <c r="S362" s="8" t="s">
        <v>29</v>
      </c>
      <c r="T362" s="8" t="s">
        <v>29</v>
      </c>
      <c r="U362" s="8" t="s">
        <v>29</v>
      </c>
      <c r="V362" s="27" t="s">
        <v>29</v>
      </c>
      <c r="W362" s="28"/>
      <c r="X362" s="27" t="s">
        <v>29</v>
      </c>
      <c r="Y362" s="28"/>
    </row>
    <row r="363" spans="2:25" ht="13.5" customHeight="1">
      <c r="B363" s="33"/>
      <c r="C363" s="34"/>
      <c r="D363" s="2"/>
      <c r="E363" s="2" t="s">
        <v>86</v>
      </c>
      <c r="F363" s="31" t="s">
        <v>87</v>
      </c>
      <c r="G363" s="32"/>
      <c r="H363" s="27">
        <v>58514</v>
      </c>
      <c r="I363" s="28"/>
      <c r="J363" s="8">
        <v>58513.02</v>
      </c>
      <c r="K363" s="8">
        <v>58513.02</v>
      </c>
      <c r="L363" s="8">
        <v>58513.02</v>
      </c>
      <c r="M363" s="8">
        <v>58513.02</v>
      </c>
      <c r="N363" s="8" t="s">
        <v>29</v>
      </c>
      <c r="O363" s="8" t="s">
        <v>29</v>
      </c>
      <c r="P363" s="8" t="s">
        <v>29</v>
      </c>
      <c r="Q363" s="8" t="s">
        <v>29</v>
      </c>
      <c r="R363" s="8" t="s">
        <v>29</v>
      </c>
      <c r="S363" s="8" t="s">
        <v>29</v>
      </c>
      <c r="T363" s="8" t="s">
        <v>29</v>
      </c>
      <c r="U363" s="8" t="s">
        <v>29</v>
      </c>
      <c r="V363" s="27" t="s">
        <v>29</v>
      </c>
      <c r="W363" s="28"/>
      <c r="X363" s="27" t="s">
        <v>29</v>
      </c>
      <c r="Y363" s="28"/>
    </row>
    <row r="364" spans="2:25" ht="13.5" customHeight="1">
      <c r="B364" s="33"/>
      <c r="C364" s="34"/>
      <c r="D364" s="2"/>
      <c r="E364" s="2" t="s">
        <v>32</v>
      </c>
      <c r="F364" s="31" t="s">
        <v>33</v>
      </c>
      <c r="G364" s="32"/>
      <c r="H364" s="27">
        <v>35222</v>
      </c>
      <c r="I364" s="28"/>
      <c r="J364" s="8">
        <v>35221.99</v>
      </c>
      <c r="K364" s="8">
        <v>35221.99</v>
      </c>
      <c r="L364" s="8">
        <v>35221.99</v>
      </c>
      <c r="M364" s="8" t="s">
        <v>29</v>
      </c>
      <c r="N364" s="8">
        <v>35221.99</v>
      </c>
      <c r="O364" s="8" t="s">
        <v>29</v>
      </c>
      <c r="P364" s="8" t="s">
        <v>29</v>
      </c>
      <c r="Q364" s="8" t="s">
        <v>29</v>
      </c>
      <c r="R364" s="8" t="s">
        <v>29</v>
      </c>
      <c r="S364" s="8" t="s">
        <v>29</v>
      </c>
      <c r="T364" s="8" t="s">
        <v>29</v>
      </c>
      <c r="U364" s="8" t="s">
        <v>29</v>
      </c>
      <c r="V364" s="27" t="s">
        <v>29</v>
      </c>
      <c r="W364" s="28"/>
      <c r="X364" s="27" t="s">
        <v>29</v>
      </c>
      <c r="Y364" s="28"/>
    </row>
    <row r="365" spans="2:25" ht="13.5" customHeight="1">
      <c r="B365" s="33"/>
      <c r="C365" s="34"/>
      <c r="D365" s="2"/>
      <c r="E365" s="2" t="s">
        <v>69</v>
      </c>
      <c r="F365" s="31" t="s">
        <v>70</v>
      </c>
      <c r="G365" s="32"/>
      <c r="H365" s="27">
        <v>3027</v>
      </c>
      <c r="I365" s="28"/>
      <c r="J365" s="8">
        <v>3026.73</v>
      </c>
      <c r="K365" s="8">
        <v>3026.73</v>
      </c>
      <c r="L365" s="8">
        <v>3026.73</v>
      </c>
      <c r="M365" s="8" t="s">
        <v>29</v>
      </c>
      <c r="N365" s="8">
        <v>3026.73</v>
      </c>
      <c r="O365" s="8" t="s">
        <v>29</v>
      </c>
      <c r="P365" s="8" t="s">
        <v>29</v>
      </c>
      <c r="Q365" s="8" t="s">
        <v>29</v>
      </c>
      <c r="R365" s="8" t="s">
        <v>29</v>
      </c>
      <c r="S365" s="8" t="s">
        <v>29</v>
      </c>
      <c r="T365" s="8" t="s">
        <v>29</v>
      </c>
      <c r="U365" s="8" t="s">
        <v>29</v>
      </c>
      <c r="V365" s="27" t="s">
        <v>29</v>
      </c>
      <c r="W365" s="28"/>
      <c r="X365" s="27" t="s">
        <v>29</v>
      </c>
      <c r="Y365" s="28"/>
    </row>
    <row r="366" spans="2:25" ht="13.5" customHeight="1">
      <c r="B366" s="33"/>
      <c r="C366" s="34"/>
      <c r="D366" s="2"/>
      <c r="E366" s="2" t="s">
        <v>73</v>
      </c>
      <c r="F366" s="31" t="s">
        <v>74</v>
      </c>
      <c r="G366" s="32"/>
      <c r="H366" s="27">
        <v>175</v>
      </c>
      <c r="I366" s="28"/>
      <c r="J366" s="8">
        <v>175</v>
      </c>
      <c r="K366" s="8">
        <v>175</v>
      </c>
      <c r="L366" s="8">
        <v>175</v>
      </c>
      <c r="M366" s="8" t="s">
        <v>29</v>
      </c>
      <c r="N366" s="8">
        <v>175</v>
      </c>
      <c r="O366" s="8" t="s">
        <v>29</v>
      </c>
      <c r="P366" s="8" t="s">
        <v>29</v>
      </c>
      <c r="Q366" s="8" t="s">
        <v>29</v>
      </c>
      <c r="R366" s="8" t="s">
        <v>29</v>
      </c>
      <c r="S366" s="8" t="s">
        <v>29</v>
      </c>
      <c r="T366" s="8" t="s">
        <v>29</v>
      </c>
      <c r="U366" s="8" t="s">
        <v>29</v>
      </c>
      <c r="V366" s="27" t="s">
        <v>29</v>
      </c>
      <c r="W366" s="28"/>
      <c r="X366" s="27" t="s">
        <v>29</v>
      </c>
      <c r="Y366" s="28"/>
    </row>
    <row r="367" spans="2:25" ht="13.5" customHeight="1">
      <c r="B367" s="33"/>
      <c r="C367" s="34"/>
      <c r="D367" s="2"/>
      <c r="E367" s="2" t="s">
        <v>34</v>
      </c>
      <c r="F367" s="31" t="s">
        <v>35</v>
      </c>
      <c r="G367" s="32"/>
      <c r="H367" s="27">
        <v>54971</v>
      </c>
      <c r="I367" s="28"/>
      <c r="J367" s="8">
        <v>54970.61</v>
      </c>
      <c r="K367" s="8">
        <v>54970.61</v>
      </c>
      <c r="L367" s="8">
        <v>54970.61</v>
      </c>
      <c r="M367" s="8" t="s">
        <v>29</v>
      </c>
      <c r="N367" s="8">
        <v>54970.61</v>
      </c>
      <c r="O367" s="8" t="s">
        <v>29</v>
      </c>
      <c r="P367" s="8" t="s">
        <v>29</v>
      </c>
      <c r="Q367" s="8" t="s">
        <v>29</v>
      </c>
      <c r="R367" s="8" t="s">
        <v>29</v>
      </c>
      <c r="S367" s="8" t="s">
        <v>29</v>
      </c>
      <c r="T367" s="8" t="s">
        <v>29</v>
      </c>
      <c r="U367" s="8" t="s">
        <v>29</v>
      </c>
      <c r="V367" s="27" t="s">
        <v>29</v>
      </c>
      <c r="W367" s="28"/>
      <c r="X367" s="27" t="s">
        <v>29</v>
      </c>
      <c r="Y367" s="28"/>
    </row>
    <row r="368" spans="2:25" ht="24" customHeight="1">
      <c r="B368" s="33"/>
      <c r="C368" s="34"/>
      <c r="D368" s="2"/>
      <c r="E368" s="2" t="s">
        <v>123</v>
      </c>
      <c r="F368" s="31" t="s">
        <v>124</v>
      </c>
      <c r="G368" s="32"/>
      <c r="H368" s="27">
        <v>1222</v>
      </c>
      <c r="I368" s="28"/>
      <c r="J368" s="8">
        <v>1221.05</v>
      </c>
      <c r="K368" s="8">
        <v>1221.05</v>
      </c>
      <c r="L368" s="8">
        <v>1221.05</v>
      </c>
      <c r="M368" s="8" t="s">
        <v>29</v>
      </c>
      <c r="N368" s="8">
        <v>1221.05</v>
      </c>
      <c r="O368" s="8" t="s">
        <v>29</v>
      </c>
      <c r="P368" s="8" t="s">
        <v>29</v>
      </c>
      <c r="Q368" s="8" t="s">
        <v>29</v>
      </c>
      <c r="R368" s="8" t="s">
        <v>29</v>
      </c>
      <c r="S368" s="8" t="s">
        <v>29</v>
      </c>
      <c r="T368" s="8" t="s">
        <v>29</v>
      </c>
      <c r="U368" s="8" t="s">
        <v>29</v>
      </c>
      <c r="V368" s="27" t="s">
        <v>29</v>
      </c>
      <c r="W368" s="28"/>
      <c r="X368" s="27" t="s">
        <v>29</v>
      </c>
      <c r="Y368" s="28"/>
    </row>
    <row r="369" spans="2:25" ht="13.5" customHeight="1">
      <c r="B369" s="33"/>
      <c r="C369" s="34"/>
      <c r="D369" s="2"/>
      <c r="E369" s="2" t="s">
        <v>111</v>
      </c>
      <c r="F369" s="31" t="s">
        <v>112</v>
      </c>
      <c r="G369" s="32"/>
      <c r="H369" s="27">
        <v>1379</v>
      </c>
      <c r="I369" s="28"/>
      <c r="J369" s="8">
        <v>1378.03</v>
      </c>
      <c r="K369" s="8">
        <v>1378.03</v>
      </c>
      <c r="L369" s="8">
        <v>1378.03</v>
      </c>
      <c r="M369" s="8" t="s">
        <v>29</v>
      </c>
      <c r="N369" s="8">
        <v>1378.03</v>
      </c>
      <c r="O369" s="8" t="s">
        <v>29</v>
      </c>
      <c r="P369" s="8" t="s">
        <v>29</v>
      </c>
      <c r="Q369" s="8" t="s">
        <v>29</v>
      </c>
      <c r="R369" s="8" t="s">
        <v>29</v>
      </c>
      <c r="S369" s="8" t="s">
        <v>29</v>
      </c>
      <c r="T369" s="8" t="s">
        <v>29</v>
      </c>
      <c r="U369" s="8" t="s">
        <v>29</v>
      </c>
      <c r="V369" s="27" t="s">
        <v>29</v>
      </c>
      <c r="W369" s="28"/>
      <c r="X369" s="27" t="s">
        <v>29</v>
      </c>
      <c r="Y369" s="28"/>
    </row>
    <row r="370" spans="2:25" ht="17.25" customHeight="1">
      <c r="B370" s="33"/>
      <c r="C370" s="34"/>
      <c r="D370" s="2"/>
      <c r="E370" s="2" t="s">
        <v>75</v>
      </c>
      <c r="F370" s="31" t="s">
        <v>76</v>
      </c>
      <c r="G370" s="32"/>
      <c r="H370" s="27">
        <v>3939</v>
      </c>
      <c r="I370" s="28"/>
      <c r="J370" s="8">
        <v>3938.15</v>
      </c>
      <c r="K370" s="8">
        <v>3938.15</v>
      </c>
      <c r="L370" s="8">
        <v>3938.15</v>
      </c>
      <c r="M370" s="8" t="s">
        <v>29</v>
      </c>
      <c r="N370" s="8">
        <v>3938.15</v>
      </c>
      <c r="O370" s="8" t="s">
        <v>29</v>
      </c>
      <c r="P370" s="8" t="s">
        <v>29</v>
      </c>
      <c r="Q370" s="8" t="s">
        <v>29</v>
      </c>
      <c r="R370" s="8" t="s">
        <v>29</v>
      </c>
      <c r="S370" s="8" t="s">
        <v>29</v>
      </c>
      <c r="T370" s="8" t="s">
        <v>29</v>
      </c>
      <c r="U370" s="8" t="s">
        <v>29</v>
      </c>
      <c r="V370" s="27" t="s">
        <v>29</v>
      </c>
      <c r="W370" s="28"/>
      <c r="X370" s="27" t="s">
        <v>29</v>
      </c>
      <c r="Y370" s="28"/>
    </row>
    <row r="371" spans="2:25" ht="13.5" customHeight="1">
      <c r="B371" s="33"/>
      <c r="C371" s="34"/>
      <c r="D371" s="2"/>
      <c r="E371" s="2" t="s">
        <v>92</v>
      </c>
      <c r="F371" s="31" t="s">
        <v>93</v>
      </c>
      <c r="G371" s="32"/>
      <c r="H371" s="27">
        <v>681</v>
      </c>
      <c r="I371" s="28"/>
      <c r="J371" s="8">
        <v>680.24</v>
      </c>
      <c r="K371" s="8">
        <v>680.24</v>
      </c>
      <c r="L371" s="8">
        <v>680.24</v>
      </c>
      <c r="M371" s="8" t="s">
        <v>29</v>
      </c>
      <c r="N371" s="8">
        <v>680.24</v>
      </c>
      <c r="O371" s="8" t="s">
        <v>29</v>
      </c>
      <c r="P371" s="8" t="s">
        <v>29</v>
      </c>
      <c r="Q371" s="8" t="s">
        <v>29</v>
      </c>
      <c r="R371" s="8" t="s">
        <v>29</v>
      </c>
      <c r="S371" s="8" t="s">
        <v>29</v>
      </c>
      <c r="T371" s="8" t="s">
        <v>29</v>
      </c>
      <c r="U371" s="8" t="s">
        <v>29</v>
      </c>
      <c r="V371" s="27" t="s">
        <v>29</v>
      </c>
      <c r="W371" s="28"/>
      <c r="X371" s="27" t="s">
        <v>29</v>
      </c>
      <c r="Y371" s="28"/>
    </row>
    <row r="372" spans="2:25" ht="17.25" customHeight="1">
      <c r="B372" s="33"/>
      <c r="C372" s="34"/>
      <c r="D372" s="2"/>
      <c r="E372" s="2" t="s">
        <v>77</v>
      </c>
      <c r="F372" s="31" t="s">
        <v>78</v>
      </c>
      <c r="G372" s="32"/>
      <c r="H372" s="27">
        <v>1345</v>
      </c>
      <c r="I372" s="28"/>
      <c r="J372" s="8">
        <v>1344.4</v>
      </c>
      <c r="K372" s="8">
        <v>1344.4</v>
      </c>
      <c r="L372" s="8">
        <v>1344.4</v>
      </c>
      <c r="M372" s="8" t="s">
        <v>29</v>
      </c>
      <c r="N372" s="8">
        <v>1344.4</v>
      </c>
      <c r="O372" s="8" t="s">
        <v>29</v>
      </c>
      <c r="P372" s="8" t="s">
        <v>29</v>
      </c>
      <c r="Q372" s="8" t="s">
        <v>29</v>
      </c>
      <c r="R372" s="8" t="s">
        <v>29</v>
      </c>
      <c r="S372" s="8" t="s">
        <v>29</v>
      </c>
      <c r="T372" s="8" t="s">
        <v>29</v>
      </c>
      <c r="U372" s="8" t="s">
        <v>29</v>
      </c>
      <c r="V372" s="27" t="s">
        <v>29</v>
      </c>
      <c r="W372" s="28"/>
      <c r="X372" s="27" t="s">
        <v>29</v>
      </c>
      <c r="Y372" s="28"/>
    </row>
    <row r="373" spans="2:25" ht="13.5" customHeight="1">
      <c r="B373" s="44" t="s">
        <v>199</v>
      </c>
      <c r="C373" s="45"/>
      <c r="D373" s="1"/>
      <c r="E373" s="1"/>
      <c r="F373" s="29" t="s">
        <v>200</v>
      </c>
      <c r="G373" s="30"/>
      <c r="H373" s="25">
        <f>H374+H376+H392+H397+H400+H402+H409+H430+H432</f>
        <v>7340979</v>
      </c>
      <c r="I373" s="26"/>
      <c r="J373" s="7">
        <f aca="true" t="shared" si="51" ref="J373:V373">J374+J376+J392+J397+J400+J402+J409+J430+J432</f>
        <v>7296904.729999999</v>
      </c>
      <c r="K373" s="7">
        <f t="shared" si="51"/>
        <v>7296904.729999999</v>
      </c>
      <c r="L373" s="7">
        <f t="shared" si="51"/>
        <v>1250998.06</v>
      </c>
      <c r="M373" s="7">
        <f t="shared" si="51"/>
        <v>783369.4499999998</v>
      </c>
      <c r="N373" s="7">
        <f t="shared" si="51"/>
        <v>467628.61</v>
      </c>
      <c r="O373" s="7">
        <f t="shared" si="51"/>
        <v>0</v>
      </c>
      <c r="P373" s="7">
        <f t="shared" si="51"/>
        <v>6032123.34</v>
      </c>
      <c r="Q373" s="7">
        <f t="shared" si="51"/>
        <v>13783.33</v>
      </c>
      <c r="R373" s="7">
        <f t="shared" si="51"/>
        <v>0</v>
      </c>
      <c r="S373" s="7">
        <f t="shared" si="51"/>
        <v>0</v>
      </c>
      <c r="T373" s="7">
        <f t="shared" si="51"/>
        <v>0</v>
      </c>
      <c r="U373" s="7">
        <f t="shared" si="51"/>
        <v>0</v>
      </c>
      <c r="V373" s="25">
        <f t="shared" si="51"/>
        <v>0</v>
      </c>
      <c r="W373" s="26"/>
      <c r="X373" s="25">
        <f>X374+X376+X392+X397+X400+X402+X409+X430+X432</f>
        <v>0</v>
      </c>
      <c r="Y373" s="26"/>
    </row>
    <row r="374" spans="2:25" ht="13.5" customHeight="1">
      <c r="B374" s="44"/>
      <c r="C374" s="45"/>
      <c r="D374" s="1" t="s">
        <v>201</v>
      </c>
      <c r="E374" s="1"/>
      <c r="F374" s="29" t="s">
        <v>202</v>
      </c>
      <c r="G374" s="30"/>
      <c r="H374" s="25">
        <f>H375</f>
        <v>131454</v>
      </c>
      <c r="I374" s="26"/>
      <c r="J374" s="7">
        <f>J375</f>
        <v>131453.59</v>
      </c>
      <c r="K374" s="7">
        <f aca="true" t="shared" si="52" ref="K374:U374">K375</f>
        <v>131453.59</v>
      </c>
      <c r="L374" s="7">
        <f t="shared" si="52"/>
        <v>131453.59</v>
      </c>
      <c r="M374" s="7" t="str">
        <f t="shared" si="52"/>
        <v>0,00</v>
      </c>
      <c r="N374" s="7">
        <f t="shared" si="52"/>
        <v>131453.59</v>
      </c>
      <c r="O374" s="7" t="str">
        <f t="shared" si="52"/>
        <v>0,00</v>
      </c>
      <c r="P374" s="7" t="str">
        <f t="shared" si="52"/>
        <v>0,00</v>
      </c>
      <c r="Q374" s="7" t="str">
        <f t="shared" si="52"/>
        <v>0,00</v>
      </c>
      <c r="R374" s="7" t="str">
        <f t="shared" si="52"/>
        <v>0,00</v>
      </c>
      <c r="S374" s="7" t="str">
        <f t="shared" si="52"/>
        <v>0,00</v>
      </c>
      <c r="T374" s="7" t="str">
        <f t="shared" si="52"/>
        <v>0,00</v>
      </c>
      <c r="U374" s="7" t="str">
        <f t="shared" si="52"/>
        <v>0,00</v>
      </c>
      <c r="V374" s="25" t="str">
        <f>V375</f>
        <v>0,00</v>
      </c>
      <c r="W374" s="26"/>
      <c r="X374" s="25" t="str">
        <f>X375</f>
        <v>0,00</v>
      </c>
      <c r="Y374" s="26"/>
    </row>
    <row r="375" spans="2:25" ht="24" customHeight="1">
      <c r="B375" s="33"/>
      <c r="C375" s="34"/>
      <c r="D375" s="2"/>
      <c r="E375" s="2" t="s">
        <v>203</v>
      </c>
      <c r="F375" s="31" t="s">
        <v>204</v>
      </c>
      <c r="G375" s="32"/>
      <c r="H375" s="27">
        <v>131454</v>
      </c>
      <c r="I375" s="28"/>
      <c r="J375" s="8">
        <v>131453.59</v>
      </c>
      <c r="K375" s="8">
        <v>131453.59</v>
      </c>
      <c r="L375" s="8">
        <v>131453.59</v>
      </c>
      <c r="M375" s="8" t="s">
        <v>29</v>
      </c>
      <c r="N375" s="8">
        <v>131453.59</v>
      </c>
      <c r="O375" s="8" t="s">
        <v>29</v>
      </c>
      <c r="P375" s="8" t="s">
        <v>29</v>
      </c>
      <c r="Q375" s="8" t="s">
        <v>29</v>
      </c>
      <c r="R375" s="8" t="s">
        <v>29</v>
      </c>
      <c r="S375" s="8" t="s">
        <v>29</v>
      </c>
      <c r="T375" s="8" t="s">
        <v>29</v>
      </c>
      <c r="U375" s="8" t="s">
        <v>29</v>
      </c>
      <c r="V375" s="27" t="s">
        <v>29</v>
      </c>
      <c r="W375" s="28"/>
      <c r="X375" s="27" t="s">
        <v>29</v>
      </c>
      <c r="Y375" s="28"/>
    </row>
    <row r="376" spans="2:25" ht="29.25" customHeight="1">
      <c r="B376" s="44"/>
      <c r="C376" s="45"/>
      <c r="D376" s="1" t="s">
        <v>205</v>
      </c>
      <c r="E376" s="1"/>
      <c r="F376" s="29" t="s">
        <v>206</v>
      </c>
      <c r="G376" s="30"/>
      <c r="H376" s="25">
        <f>SUM(H377:H391)</f>
        <v>4728206</v>
      </c>
      <c r="I376" s="26"/>
      <c r="J376" s="7">
        <f>SUM(J377:J391)</f>
        <v>4710731.699999999</v>
      </c>
      <c r="K376" s="7">
        <f aca="true" t="shared" si="53" ref="K376:S376">SUM(K377:K391)</f>
        <v>4710731.699999999</v>
      </c>
      <c r="L376" s="7">
        <f t="shared" si="53"/>
        <v>220552.58000000002</v>
      </c>
      <c r="M376" s="7">
        <f t="shared" si="53"/>
        <v>163919.71</v>
      </c>
      <c r="N376" s="7">
        <f t="shared" si="53"/>
        <v>56632.869999999995</v>
      </c>
      <c r="O376" s="7">
        <f t="shared" si="53"/>
        <v>0</v>
      </c>
      <c r="P376" s="7">
        <f t="shared" si="53"/>
        <v>4490179.12</v>
      </c>
      <c r="Q376" s="7">
        <f t="shared" si="53"/>
        <v>0</v>
      </c>
      <c r="R376" s="7">
        <f t="shared" si="53"/>
        <v>0</v>
      </c>
      <c r="S376" s="7">
        <f t="shared" si="53"/>
        <v>0</v>
      </c>
      <c r="T376" s="7">
        <f>SUM(T377:T391)</f>
        <v>0</v>
      </c>
      <c r="U376" s="7">
        <f>SUM(U377:U391)</f>
        <v>0</v>
      </c>
      <c r="V376" s="25">
        <f>SUM(V377:V391)</f>
        <v>0</v>
      </c>
      <c r="W376" s="26"/>
      <c r="X376" s="25">
        <f>SUM(X377:X391)</f>
        <v>0</v>
      </c>
      <c r="Y376" s="26"/>
    </row>
    <row r="377" spans="2:25" ht="12.75">
      <c r="B377" s="14"/>
      <c r="C377" s="15"/>
      <c r="D377" s="1"/>
      <c r="E377" s="1" t="s">
        <v>63</v>
      </c>
      <c r="F377" s="31" t="s">
        <v>64</v>
      </c>
      <c r="G377" s="32"/>
      <c r="H377" s="27">
        <v>671</v>
      </c>
      <c r="I377" s="28"/>
      <c r="J377" s="7">
        <v>670.62</v>
      </c>
      <c r="K377" s="7">
        <v>670.62</v>
      </c>
      <c r="L377" s="7">
        <v>0</v>
      </c>
      <c r="M377" s="7">
        <v>0</v>
      </c>
      <c r="N377" s="7">
        <v>0</v>
      </c>
      <c r="O377" s="7">
        <v>0</v>
      </c>
      <c r="P377" s="7">
        <v>670.62</v>
      </c>
      <c r="Q377" s="7">
        <v>0</v>
      </c>
      <c r="R377" s="7">
        <v>0</v>
      </c>
      <c r="S377" s="7">
        <v>0</v>
      </c>
      <c r="T377" s="8" t="s">
        <v>29</v>
      </c>
      <c r="U377" s="8" t="s">
        <v>29</v>
      </c>
      <c r="V377" s="27" t="s">
        <v>29</v>
      </c>
      <c r="W377" s="28"/>
      <c r="X377" s="27" t="s">
        <v>29</v>
      </c>
      <c r="Y377" s="28"/>
    </row>
    <row r="378" spans="2:25" ht="13.5" customHeight="1">
      <c r="B378" s="33"/>
      <c r="C378" s="34"/>
      <c r="D378" s="2"/>
      <c r="E378" s="2" t="s">
        <v>207</v>
      </c>
      <c r="F378" s="31" t="s">
        <v>208</v>
      </c>
      <c r="G378" s="32"/>
      <c r="H378" s="27">
        <v>4506434</v>
      </c>
      <c r="I378" s="28"/>
      <c r="J378" s="8">
        <v>4489508.5</v>
      </c>
      <c r="K378" s="8">
        <v>4489508.5</v>
      </c>
      <c r="L378" s="8">
        <v>0</v>
      </c>
      <c r="M378" s="8" t="s">
        <v>29</v>
      </c>
      <c r="N378" s="8" t="s">
        <v>29</v>
      </c>
      <c r="O378" s="8" t="s">
        <v>29</v>
      </c>
      <c r="P378" s="8">
        <v>4489508.5</v>
      </c>
      <c r="Q378" s="8" t="s">
        <v>29</v>
      </c>
      <c r="R378" s="8" t="s">
        <v>29</v>
      </c>
      <c r="S378" s="8" t="s">
        <v>29</v>
      </c>
      <c r="T378" s="8" t="s">
        <v>29</v>
      </c>
      <c r="U378" s="8" t="s">
        <v>29</v>
      </c>
      <c r="V378" s="27" t="s">
        <v>29</v>
      </c>
      <c r="W378" s="28"/>
      <c r="X378" s="27" t="s">
        <v>29</v>
      </c>
      <c r="Y378" s="28"/>
    </row>
    <row r="379" spans="2:25" ht="13.5" customHeight="1">
      <c r="B379" s="33"/>
      <c r="C379" s="34"/>
      <c r="D379" s="2"/>
      <c r="E379" s="2" t="s">
        <v>49</v>
      </c>
      <c r="F379" s="31" t="s">
        <v>50</v>
      </c>
      <c r="G379" s="32"/>
      <c r="H379" s="27">
        <v>56818</v>
      </c>
      <c r="I379" s="28"/>
      <c r="J379" s="8">
        <v>56817.25</v>
      </c>
      <c r="K379" s="8">
        <v>56817.25</v>
      </c>
      <c r="L379" s="8">
        <v>56817.25</v>
      </c>
      <c r="M379" s="8">
        <v>56817.25</v>
      </c>
      <c r="N379" s="8" t="s">
        <v>29</v>
      </c>
      <c r="O379" s="8" t="s">
        <v>29</v>
      </c>
      <c r="P379" s="8" t="s">
        <v>29</v>
      </c>
      <c r="Q379" s="8" t="s">
        <v>29</v>
      </c>
      <c r="R379" s="8" t="s">
        <v>29</v>
      </c>
      <c r="S379" s="8" t="s">
        <v>29</v>
      </c>
      <c r="T379" s="8" t="s">
        <v>29</v>
      </c>
      <c r="U379" s="8" t="s">
        <v>29</v>
      </c>
      <c r="V379" s="27" t="s">
        <v>29</v>
      </c>
      <c r="W379" s="28"/>
      <c r="X379" s="27" t="s">
        <v>29</v>
      </c>
      <c r="Y379" s="28"/>
    </row>
    <row r="380" spans="2:25" ht="13.5" customHeight="1">
      <c r="B380" s="33"/>
      <c r="C380" s="34"/>
      <c r="D380" s="2"/>
      <c r="E380" s="2" t="s">
        <v>65</v>
      </c>
      <c r="F380" s="31" t="s">
        <v>66</v>
      </c>
      <c r="G380" s="32"/>
      <c r="H380" s="27">
        <v>5334</v>
      </c>
      <c r="I380" s="28"/>
      <c r="J380" s="8">
        <v>5333.95</v>
      </c>
      <c r="K380" s="8">
        <v>5333.95</v>
      </c>
      <c r="L380" s="8">
        <v>5333.95</v>
      </c>
      <c r="M380" s="8">
        <v>5333.95</v>
      </c>
      <c r="N380" s="8" t="s">
        <v>29</v>
      </c>
      <c r="O380" s="8" t="s">
        <v>29</v>
      </c>
      <c r="P380" s="8" t="s">
        <v>29</v>
      </c>
      <c r="Q380" s="8" t="s">
        <v>29</v>
      </c>
      <c r="R380" s="8" t="s">
        <v>29</v>
      </c>
      <c r="S380" s="8" t="s">
        <v>29</v>
      </c>
      <c r="T380" s="8" t="s">
        <v>29</v>
      </c>
      <c r="U380" s="8" t="s">
        <v>29</v>
      </c>
      <c r="V380" s="27" t="s">
        <v>29</v>
      </c>
      <c r="W380" s="28"/>
      <c r="X380" s="27" t="s">
        <v>29</v>
      </c>
      <c r="Y380" s="28"/>
    </row>
    <row r="381" spans="2:25" ht="13.5" customHeight="1">
      <c r="B381" s="33"/>
      <c r="C381" s="34"/>
      <c r="D381" s="2"/>
      <c r="E381" s="2" t="s">
        <v>51</v>
      </c>
      <c r="F381" s="31" t="s">
        <v>52</v>
      </c>
      <c r="G381" s="32"/>
      <c r="H381" s="27">
        <v>93124</v>
      </c>
      <c r="I381" s="28"/>
      <c r="J381" s="8">
        <v>93123.17</v>
      </c>
      <c r="K381" s="8">
        <v>93123.17</v>
      </c>
      <c r="L381" s="8">
        <v>93123.17</v>
      </c>
      <c r="M381" s="8">
        <v>93123.17</v>
      </c>
      <c r="N381" s="8" t="s">
        <v>29</v>
      </c>
      <c r="O381" s="8" t="s">
        <v>29</v>
      </c>
      <c r="P381" s="8" t="s">
        <v>29</v>
      </c>
      <c r="Q381" s="8" t="s">
        <v>29</v>
      </c>
      <c r="R381" s="8" t="s">
        <v>29</v>
      </c>
      <c r="S381" s="8" t="s">
        <v>29</v>
      </c>
      <c r="T381" s="8" t="s">
        <v>29</v>
      </c>
      <c r="U381" s="8" t="s">
        <v>29</v>
      </c>
      <c r="V381" s="27" t="s">
        <v>29</v>
      </c>
      <c r="W381" s="28"/>
      <c r="X381" s="27" t="s">
        <v>29</v>
      </c>
      <c r="Y381" s="28"/>
    </row>
    <row r="382" spans="2:25" ht="13.5" customHeight="1">
      <c r="B382" s="33"/>
      <c r="C382" s="34"/>
      <c r="D382" s="2"/>
      <c r="E382" s="2" t="s">
        <v>53</v>
      </c>
      <c r="F382" s="31" t="s">
        <v>54</v>
      </c>
      <c r="G382" s="32"/>
      <c r="H382" s="27">
        <v>1541</v>
      </c>
      <c r="I382" s="28"/>
      <c r="J382" s="8">
        <v>1540.96</v>
      </c>
      <c r="K382" s="8">
        <v>1540.96</v>
      </c>
      <c r="L382" s="8">
        <v>1540.96</v>
      </c>
      <c r="M382" s="8">
        <v>1540.96</v>
      </c>
      <c r="N382" s="8" t="s">
        <v>29</v>
      </c>
      <c r="O382" s="8" t="s">
        <v>29</v>
      </c>
      <c r="P382" s="8" t="s">
        <v>29</v>
      </c>
      <c r="Q382" s="8" t="s">
        <v>29</v>
      </c>
      <c r="R382" s="8" t="s">
        <v>29</v>
      </c>
      <c r="S382" s="8" t="s">
        <v>29</v>
      </c>
      <c r="T382" s="8" t="s">
        <v>29</v>
      </c>
      <c r="U382" s="8" t="s">
        <v>29</v>
      </c>
      <c r="V382" s="27" t="s">
        <v>29</v>
      </c>
      <c r="W382" s="28"/>
      <c r="X382" s="27" t="s">
        <v>29</v>
      </c>
      <c r="Y382" s="28"/>
    </row>
    <row r="383" spans="2:25" ht="13.5" customHeight="1">
      <c r="B383" s="33"/>
      <c r="C383" s="34"/>
      <c r="D383" s="2"/>
      <c r="E383" s="2" t="s">
        <v>86</v>
      </c>
      <c r="F383" s="31" t="s">
        <v>87</v>
      </c>
      <c r="G383" s="32"/>
      <c r="H383" s="27">
        <v>7105</v>
      </c>
      <c r="I383" s="28"/>
      <c r="J383" s="8">
        <v>7104.38</v>
      </c>
      <c r="K383" s="8">
        <v>7104.38</v>
      </c>
      <c r="L383" s="8">
        <v>7104.38</v>
      </c>
      <c r="M383" s="8">
        <v>7104.38</v>
      </c>
      <c r="N383" s="8" t="s">
        <v>29</v>
      </c>
      <c r="O383" s="8" t="s">
        <v>29</v>
      </c>
      <c r="P383" s="8" t="s">
        <v>29</v>
      </c>
      <c r="Q383" s="8" t="s">
        <v>29</v>
      </c>
      <c r="R383" s="8" t="s">
        <v>29</v>
      </c>
      <c r="S383" s="8" t="s">
        <v>29</v>
      </c>
      <c r="T383" s="8" t="s">
        <v>29</v>
      </c>
      <c r="U383" s="8" t="s">
        <v>29</v>
      </c>
      <c r="V383" s="27" t="s">
        <v>29</v>
      </c>
      <c r="W383" s="28"/>
      <c r="X383" s="27" t="s">
        <v>29</v>
      </c>
      <c r="Y383" s="28"/>
    </row>
    <row r="384" spans="2:25" ht="13.5" customHeight="1">
      <c r="B384" s="33"/>
      <c r="C384" s="34"/>
      <c r="D384" s="2"/>
      <c r="E384" s="2" t="s">
        <v>32</v>
      </c>
      <c r="F384" s="31" t="s">
        <v>33</v>
      </c>
      <c r="G384" s="32"/>
      <c r="H384" s="27">
        <v>10527</v>
      </c>
      <c r="I384" s="28"/>
      <c r="J384" s="8">
        <v>10526.22</v>
      </c>
      <c r="K384" s="8">
        <v>10526.22</v>
      </c>
      <c r="L384" s="8">
        <v>10526.22</v>
      </c>
      <c r="M384" s="8" t="s">
        <v>29</v>
      </c>
      <c r="N384" s="8">
        <v>10526.22</v>
      </c>
      <c r="O384" s="8" t="s">
        <v>29</v>
      </c>
      <c r="P384" s="8" t="s">
        <v>29</v>
      </c>
      <c r="Q384" s="8" t="s">
        <v>29</v>
      </c>
      <c r="R384" s="8" t="s">
        <v>29</v>
      </c>
      <c r="S384" s="8" t="s">
        <v>29</v>
      </c>
      <c r="T384" s="8" t="s">
        <v>29</v>
      </c>
      <c r="U384" s="8" t="s">
        <v>29</v>
      </c>
      <c r="V384" s="27" t="s">
        <v>29</v>
      </c>
      <c r="W384" s="28"/>
      <c r="X384" s="27" t="s">
        <v>29</v>
      </c>
      <c r="Y384" s="28"/>
    </row>
    <row r="385" spans="2:25" ht="13.5" customHeight="1">
      <c r="B385" s="33"/>
      <c r="C385" s="34"/>
      <c r="D385" s="2"/>
      <c r="E385" s="2" t="s">
        <v>69</v>
      </c>
      <c r="F385" s="31" t="s">
        <v>70</v>
      </c>
      <c r="G385" s="32"/>
      <c r="H385" s="27">
        <v>2152</v>
      </c>
      <c r="I385" s="28"/>
      <c r="J385" s="8">
        <v>2151.27</v>
      </c>
      <c r="K385" s="8">
        <v>2151.27</v>
      </c>
      <c r="L385" s="8">
        <v>2151.27</v>
      </c>
      <c r="M385" s="8" t="s">
        <v>29</v>
      </c>
      <c r="N385" s="8">
        <v>2151.27</v>
      </c>
      <c r="O385" s="8" t="s">
        <v>29</v>
      </c>
      <c r="P385" s="8" t="s">
        <v>29</v>
      </c>
      <c r="Q385" s="8" t="s">
        <v>29</v>
      </c>
      <c r="R385" s="8" t="s">
        <v>29</v>
      </c>
      <c r="S385" s="8" t="s">
        <v>29</v>
      </c>
      <c r="T385" s="8" t="s">
        <v>29</v>
      </c>
      <c r="U385" s="8" t="s">
        <v>29</v>
      </c>
      <c r="V385" s="27" t="s">
        <v>29</v>
      </c>
      <c r="W385" s="28"/>
      <c r="X385" s="27" t="s">
        <v>29</v>
      </c>
      <c r="Y385" s="28"/>
    </row>
    <row r="386" spans="2:25" ht="13.5" customHeight="1">
      <c r="B386" s="17"/>
      <c r="C386" s="18"/>
      <c r="D386" s="2"/>
      <c r="E386" s="2" t="s">
        <v>73</v>
      </c>
      <c r="F386" s="31" t="s">
        <v>74</v>
      </c>
      <c r="G386" s="32"/>
      <c r="H386" s="27">
        <v>200</v>
      </c>
      <c r="I386" s="28"/>
      <c r="J386" s="8">
        <v>95</v>
      </c>
      <c r="K386" s="8">
        <v>95</v>
      </c>
      <c r="L386" s="8">
        <v>95</v>
      </c>
      <c r="M386" s="8">
        <v>0</v>
      </c>
      <c r="N386" s="8">
        <v>95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27" t="s">
        <v>29</v>
      </c>
      <c r="W386" s="28"/>
      <c r="X386" s="27" t="s">
        <v>29</v>
      </c>
      <c r="Y386" s="28"/>
    </row>
    <row r="387" spans="2:25" ht="13.5" customHeight="1">
      <c r="B387" s="33"/>
      <c r="C387" s="34"/>
      <c r="D387" s="2"/>
      <c r="E387" s="2" t="s">
        <v>34</v>
      </c>
      <c r="F387" s="31" t="s">
        <v>35</v>
      </c>
      <c r="G387" s="32"/>
      <c r="H387" s="27">
        <v>35764</v>
      </c>
      <c r="I387" s="28"/>
      <c r="J387" s="8">
        <v>35676.32</v>
      </c>
      <c r="K387" s="8">
        <v>35676.32</v>
      </c>
      <c r="L387" s="8">
        <v>35676.32</v>
      </c>
      <c r="M387" s="8" t="s">
        <v>29</v>
      </c>
      <c r="N387" s="8">
        <v>35676.32</v>
      </c>
      <c r="O387" s="8" t="s">
        <v>29</v>
      </c>
      <c r="P387" s="8" t="s">
        <v>29</v>
      </c>
      <c r="Q387" s="8" t="s">
        <v>29</v>
      </c>
      <c r="R387" s="8" t="s">
        <v>29</v>
      </c>
      <c r="S387" s="8" t="s">
        <v>29</v>
      </c>
      <c r="T387" s="8" t="s">
        <v>29</v>
      </c>
      <c r="U387" s="8" t="s">
        <v>29</v>
      </c>
      <c r="V387" s="27" t="s">
        <v>29</v>
      </c>
      <c r="W387" s="28"/>
      <c r="X387" s="27" t="s">
        <v>29</v>
      </c>
      <c r="Y387" s="28"/>
    </row>
    <row r="388" spans="2:25" ht="24" customHeight="1">
      <c r="B388" s="33"/>
      <c r="C388" s="34"/>
      <c r="D388" s="2"/>
      <c r="E388" s="2" t="s">
        <v>123</v>
      </c>
      <c r="F388" s="31" t="s">
        <v>124</v>
      </c>
      <c r="G388" s="32"/>
      <c r="H388" s="27">
        <v>1654</v>
      </c>
      <c r="I388" s="28"/>
      <c r="J388" s="8">
        <v>1653.45</v>
      </c>
      <c r="K388" s="8">
        <v>1653.45</v>
      </c>
      <c r="L388" s="8">
        <v>1653.45</v>
      </c>
      <c r="M388" s="8" t="s">
        <v>29</v>
      </c>
      <c r="N388" s="8">
        <v>1653.45</v>
      </c>
      <c r="O388" s="8" t="s">
        <v>29</v>
      </c>
      <c r="P388" s="8" t="s">
        <v>29</v>
      </c>
      <c r="Q388" s="8" t="s">
        <v>29</v>
      </c>
      <c r="R388" s="8" t="s">
        <v>29</v>
      </c>
      <c r="S388" s="8" t="s">
        <v>29</v>
      </c>
      <c r="T388" s="8" t="s">
        <v>29</v>
      </c>
      <c r="U388" s="8" t="s">
        <v>29</v>
      </c>
      <c r="V388" s="27" t="s">
        <v>29</v>
      </c>
      <c r="W388" s="28"/>
      <c r="X388" s="27" t="s">
        <v>29</v>
      </c>
      <c r="Y388" s="28"/>
    </row>
    <row r="389" spans="2:25" ht="13.5" customHeight="1">
      <c r="B389" s="33"/>
      <c r="C389" s="34"/>
      <c r="D389" s="2"/>
      <c r="E389" s="2" t="s">
        <v>111</v>
      </c>
      <c r="F389" s="31" t="s">
        <v>112</v>
      </c>
      <c r="G389" s="32"/>
      <c r="H389" s="27">
        <v>600</v>
      </c>
      <c r="I389" s="28"/>
      <c r="J389" s="8">
        <v>468.22</v>
      </c>
      <c r="K389" s="8">
        <v>468.22</v>
      </c>
      <c r="L389" s="8">
        <v>468.22</v>
      </c>
      <c r="M389" s="8" t="s">
        <v>29</v>
      </c>
      <c r="N389" s="8">
        <v>468.22</v>
      </c>
      <c r="O389" s="8" t="s">
        <v>29</v>
      </c>
      <c r="P389" s="8" t="s">
        <v>29</v>
      </c>
      <c r="Q389" s="8" t="s">
        <v>29</v>
      </c>
      <c r="R389" s="8" t="s">
        <v>29</v>
      </c>
      <c r="S389" s="8" t="s">
        <v>29</v>
      </c>
      <c r="T389" s="8" t="s">
        <v>29</v>
      </c>
      <c r="U389" s="8" t="s">
        <v>29</v>
      </c>
      <c r="V389" s="27" t="s">
        <v>29</v>
      </c>
      <c r="W389" s="28"/>
      <c r="X389" s="27" t="s">
        <v>29</v>
      </c>
      <c r="Y389" s="28"/>
    </row>
    <row r="390" spans="2:25" ht="17.25" customHeight="1">
      <c r="B390" s="33"/>
      <c r="C390" s="34"/>
      <c r="D390" s="2"/>
      <c r="E390" s="2" t="s">
        <v>75</v>
      </c>
      <c r="F390" s="31" t="s">
        <v>76</v>
      </c>
      <c r="G390" s="32"/>
      <c r="H390" s="27">
        <v>3282</v>
      </c>
      <c r="I390" s="28"/>
      <c r="J390" s="8">
        <v>3281.79</v>
      </c>
      <c r="K390" s="8">
        <v>3281.79</v>
      </c>
      <c r="L390" s="8">
        <v>3281.79</v>
      </c>
      <c r="M390" s="8" t="s">
        <v>29</v>
      </c>
      <c r="N390" s="8">
        <v>3281.79</v>
      </c>
      <c r="O390" s="8" t="s">
        <v>29</v>
      </c>
      <c r="P390" s="8" t="s">
        <v>29</v>
      </c>
      <c r="Q390" s="8" t="s">
        <v>29</v>
      </c>
      <c r="R390" s="8" t="s">
        <v>29</v>
      </c>
      <c r="S390" s="8" t="s">
        <v>29</v>
      </c>
      <c r="T390" s="8" t="s">
        <v>29</v>
      </c>
      <c r="U390" s="8" t="s">
        <v>29</v>
      </c>
      <c r="V390" s="27" t="s">
        <v>29</v>
      </c>
      <c r="W390" s="28"/>
      <c r="X390" s="27" t="s">
        <v>29</v>
      </c>
      <c r="Y390" s="28"/>
    </row>
    <row r="391" spans="2:25" ht="17.25" customHeight="1">
      <c r="B391" s="33"/>
      <c r="C391" s="34"/>
      <c r="D391" s="2"/>
      <c r="E391" s="2" t="s">
        <v>77</v>
      </c>
      <c r="F391" s="31" t="s">
        <v>78</v>
      </c>
      <c r="G391" s="32"/>
      <c r="H391" s="27">
        <v>3000</v>
      </c>
      <c r="I391" s="28"/>
      <c r="J391" s="8">
        <v>2780.6</v>
      </c>
      <c r="K391" s="8">
        <v>2780.6</v>
      </c>
      <c r="L391" s="8">
        <v>2780.6</v>
      </c>
      <c r="M391" s="8" t="s">
        <v>29</v>
      </c>
      <c r="N391" s="8">
        <v>2780.6</v>
      </c>
      <c r="O391" s="8" t="s">
        <v>29</v>
      </c>
      <c r="P391" s="8" t="s">
        <v>29</v>
      </c>
      <c r="Q391" s="8" t="s">
        <v>29</v>
      </c>
      <c r="R391" s="8" t="s">
        <v>29</v>
      </c>
      <c r="S391" s="8" t="s">
        <v>29</v>
      </c>
      <c r="T391" s="8" t="s">
        <v>29</v>
      </c>
      <c r="U391" s="8" t="s">
        <v>29</v>
      </c>
      <c r="V391" s="27" t="s">
        <v>29</v>
      </c>
      <c r="W391" s="28"/>
      <c r="X391" s="27" t="s">
        <v>29</v>
      </c>
      <c r="Y391" s="28"/>
    </row>
    <row r="392" spans="2:25" ht="35.25" customHeight="1">
      <c r="B392" s="44"/>
      <c r="C392" s="45"/>
      <c r="D392" s="1" t="s">
        <v>209</v>
      </c>
      <c r="E392" s="1"/>
      <c r="F392" s="29" t="s">
        <v>210</v>
      </c>
      <c r="G392" s="30"/>
      <c r="H392" s="25">
        <f>SUM(H393:H396)</f>
        <v>49337</v>
      </c>
      <c r="I392" s="26"/>
      <c r="J392" s="7">
        <f>SUM(J393:J396)</f>
        <v>49327.63</v>
      </c>
      <c r="K392" s="7">
        <f aca="true" t="shared" si="54" ref="K392:U392">SUM(K393:K396)</f>
        <v>49327.63</v>
      </c>
      <c r="L392" s="7">
        <f t="shared" si="54"/>
        <v>49327.63</v>
      </c>
      <c r="M392" s="7">
        <f t="shared" si="54"/>
        <v>6825</v>
      </c>
      <c r="N392" s="7">
        <f t="shared" si="54"/>
        <v>42502.63</v>
      </c>
      <c r="O392" s="7">
        <f t="shared" si="54"/>
        <v>0</v>
      </c>
      <c r="P392" s="7">
        <f t="shared" si="54"/>
        <v>0</v>
      </c>
      <c r="Q392" s="7">
        <f t="shared" si="54"/>
        <v>0</v>
      </c>
      <c r="R392" s="7">
        <f t="shared" si="54"/>
        <v>0</v>
      </c>
      <c r="S392" s="7">
        <f t="shared" si="54"/>
        <v>0</v>
      </c>
      <c r="T392" s="7">
        <f t="shared" si="54"/>
        <v>0</v>
      </c>
      <c r="U392" s="7">
        <f t="shared" si="54"/>
        <v>0</v>
      </c>
      <c r="V392" s="25">
        <f>SUM(V393:V396)</f>
        <v>0</v>
      </c>
      <c r="W392" s="26"/>
      <c r="X392" s="25">
        <f>SUM(X393:X396)</f>
        <v>0</v>
      </c>
      <c r="Y392" s="26"/>
    </row>
    <row r="393" spans="2:25" ht="14.25" customHeight="1">
      <c r="B393" s="14"/>
      <c r="C393" s="15"/>
      <c r="D393" s="1"/>
      <c r="E393" s="1" t="s">
        <v>49</v>
      </c>
      <c r="F393" s="31" t="s">
        <v>50</v>
      </c>
      <c r="G393" s="32"/>
      <c r="H393" s="27">
        <v>5582</v>
      </c>
      <c r="I393" s="28"/>
      <c r="J393" s="7">
        <v>5582</v>
      </c>
      <c r="K393" s="7">
        <v>5582</v>
      </c>
      <c r="L393" s="7">
        <v>5582</v>
      </c>
      <c r="M393" s="7">
        <v>5582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25">
        <v>0</v>
      </c>
      <c r="W393" s="26"/>
      <c r="X393" s="25">
        <v>0</v>
      </c>
      <c r="Y393" s="26"/>
    </row>
    <row r="394" spans="2:25" ht="13.5" customHeight="1">
      <c r="B394" s="14"/>
      <c r="C394" s="15"/>
      <c r="D394" s="1"/>
      <c r="E394" s="1" t="s">
        <v>51</v>
      </c>
      <c r="F394" s="31" t="s">
        <v>52</v>
      </c>
      <c r="G394" s="32"/>
      <c r="H394" s="27">
        <v>1103</v>
      </c>
      <c r="I394" s="28"/>
      <c r="J394" s="7">
        <v>1103</v>
      </c>
      <c r="K394" s="7">
        <v>1103</v>
      </c>
      <c r="L394" s="7">
        <v>1103</v>
      </c>
      <c r="M394" s="7">
        <v>1103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25">
        <v>0</v>
      </c>
      <c r="W394" s="26"/>
      <c r="X394" s="25">
        <v>0</v>
      </c>
      <c r="Y394" s="26"/>
    </row>
    <row r="395" spans="2:25" ht="14.25" customHeight="1">
      <c r="B395" s="14"/>
      <c r="C395" s="15"/>
      <c r="D395" s="1"/>
      <c r="E395" s="1" t="s">
        <v>53</v>
      </c>
      <c r="F395" s="31" t="s">
        <v>54</v>
      </c>
      <c r="G395" s="32"/>
      <c r="H395" s="27">
        <v>140</v>
      </c>
      <c r="I395" s="28"/>
      <c r="J395" s="7">
        <v>140</v>
      </c>
      <c r="K395" s="7">
        <v>140</v>
      </c>
      <c r="L395" s="7">
        <v>140</v>
      </c>
      <c r="M395" s="7">
        <v>140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25">
        <v>0</v>
      </c>
      <c r="W395" s="26"/>
      <c r="X395" s="25">
        <v>0</v>
      </c>
      <c r="Y395" s="26"/>
    </row>
    <row r="396" spans="2:25" ht="13.5" customHeight="1">
      <c r="B396" s="33"/>
      <c r="C396" s="34"/>
      <c r="D396" s="2"/>
      <c r="E396" s="2" t="s">
        <v>211</v>
      </c>
      <c r="F396" s="31" t="s">
        <v>212</v>
      </c>
      <c r="G396" s="32"/>
      <c r="H396" s="27">
        <v>42512</v>
      </c>
      <c r="I396" s="28"/>
      <c r="J396" s="8">
        <v>42502.63</v>
      </c>
      <c r="K396" s="8">
        <v>42502.63</v>
      </c>
      <c r="L396" s="8">
        <v>42502.63</v>
      </c>
      <c r="M396" s="8">
        <v>0</v>
      </c>
      <c r="N396" s="8">
        <v>42502.63</v>
      </c>
      <c r="O396" s="8" t="s">
        <v>29</v>
      </c>
      <c r="P396" s="8" t="s">
        <v>29</v>
      </c>
      <c r="Q396" s="8" t="s">
        <v>29</v>
      </c>
      <c r="R396" s="8" t="s">
        <v>29</v>
      </c>
      <c r="S396" s="8" t="s">
        <v>29</v>
      </c>
      <c r="T396" s="8" t="s">
        <v>29</v>
      </c>
      <c r="U396" s="8" t="s">
        <v>29</v>
      </c>
      <c r="V396" s="27" t="s">
        <v>29</v>
      </c>
      <c r="W396" s="28"/>
      <c r="X396" s="27" t="s">
        <v>29</v>
      </c>
      <c r="Y396" s="28"/>
    </row>
    <row r="397" spans="2:25" ht="17.25" customHeight="1">
      <c r="B397" s="44"/>
      <c r="C397" s="45"/>
      <c r="D397" s="1" t="s">
        <v>213</v>
      </c>
      <c r="E397" s="1"/>
      <c r="F397" s="29" t="s">
        <v>214</v>
      </c>
      <c r="G397" s="30"/>
      <c r="H397" s="25">
        <f>H398+H399</f>
        <v>507869</v>
      </c>
      <c r="I397" s="26"/>
      <c r="J397" s="7">
        <f>J398+J399</f>
        <v>498604.5</v>
      </c>
      <c r="K397" s="7">
        <f aca="true" t="shared" si="55" ref="K397:U397">K398+K399</f>
        <v>498604.5</v>
      </c>
      <c r="L397" s="7">
        <f t="shared" si="55"/>
        <v>0</v>
      </c>
      <c r="M397" s="7">
        <f t="shared" si="55"/>
        <v>0</v>
      </c>
      <c r="N397" s="7">
        <f t="shared" si="55"/>
        <v>0</v>
      </c>
      <c r="O397" s="7">
        <f t="shared" si="55"/>
        <v>0</v>
      </c>
      <c r="P397" s="7">
        <f t="shared" si="55"/>
        <v>484821.17</v>
      </c>
      <c r="Q397" s="7">
        <f t="shared" si="55"/>
        <v>13783.33</v>
      </c>
      <c r="R397" s="7">
        <f t="shared" si="55"/>
        <v>0</v>
      </c>
      <c r="S397" s="7">
        <f t="shared" si="55"/>
        <v>0</v>
      </c>
      <c r="T397" s="7">
        <f t="shared" si="55"/>
        <v>0</v>
      </c>
      <c r="U397" s="7">
        <f t="shared" si="55"/>
        <v>0</v>
      </c>
      <c r="V397" s="25" t="str">
        <f>V398</f>
        <v>0,00</v>
      </c>
      <c r="W397" s="26"/>
      <c r="X397" s="25" t="str">
        <f>X398</f>
        <v>0,00</v>
      </c>
      <c r="Y397" s="26"/>
    </row>
    <row r="398" spans="2:25" ht="13.5" customHeight="1">
      <c r="B398" s="33"/>
      <c r="C398" s="34"/>
      <c r="D398" s="2"/>
      <c r="E398" s="2" t="s">
        <v>207</v>
      </c>
      <c r="F398" s="31" t="s">
        <v>208</v>
      </c>
      <c r="G398" s="32"/>
      <c r="H398" s="27">
        <v>494085</v>
      </c>
      <c r="I398" s="28"/>
      <c r="J398" s="8">
        <v>484821.17</v>
      </c>
      <c r="K398" s="8">
        <v>484821.17</v>
      </c>
      <c r="L398" s="8" t="s">
        <v>29</v>
      </c>
      <c r="M398" s="8" t="s">
        <v>29</v>
      </c>
      <c r="N398" s="8" t="s">
        <v>29</v>
      </c>
      <c r="O398" s="8" t="s">
        <v>29</v>
      </c>
      <c r="P398" s="8">
        <v>484821.17</v>
      </c>
      <c r="Q398" s="8" t="s">
        <v>29</v>
      </c>
      <c r="R398" s="8" t="s">
        <v>29</v>
      </c>
      <c r="S398" s="8" t="s">
        <v>29</v>
      </c>
      <c r="T398" s="8" t="s">
        <v>29</v>
      </c>
      <c r="U398" s="8" t="s">
        <v>29</v>
      </c>
      <c r="V398" s="27" t="s">
        <v>29</v>
      </c>
      <c r="W398" s="28"/>
      <c r="X398" s="27" t="s">
        <v>29</v>
      </c>
      <c r="Y398" s="28"/>
    </row>
    <row r="399" spans="2:25" ht="13.5" customHeight="1">
      <c r="B399" s="17"/>
      <c r="C399" s="18"/>
      <c r="D399" s="2"/>
      <c r="E399" s="2" t="s">
        <v>280</v>
      </c>
      <c r="F399" s="31" t="s">
        <v>208</v>
      </c>
      <c r="G399" s="32"/>
      <c r="H399" s="27">
        <v>13784</v>
      </c>
      <c r="I399" s="28"/>
      <c r="J399" s="8">
        <v>13783.33</v>
      </c>
      <c r="K399" s="8">
        <v>13783.33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13783.33</v>
      </c>
      <c r="R399" s="8" t="s">
        <v>29</v>
      </c>
      <c r="S399" s="8" t="s">
        <v>29</v>
      </c>
      <c r="T399" s="8" t="s">
        <v>29</v>
      </c>
      <c r="U399" s="8" t="s">
        <v>29</v>
      </c>
      <c r="V399" s="27" t="s">
        <v>29</v>
      </c>
      <c r="W399" s="28"/>
      <c r="X399" s="27" t="s">
        <v>29</v>
      </c>
      <c r="Y399" s="28"/>
    </row>
    <row r="400" spans="2:25" ht="13.5" customHeight="1">
      <c r="B400" s="44"/>
      <c r="C400" s="45"/>
      <c r="D400" s="1" t="s">
        <v>215</v>
      </c>
      <c r="E400" s="1"/>
      <c r="F400" s="29" t="s">
        <v>216</v>
      </c>
      <c r="G400" s="30"/>
      <c r="H400" s="25">
        <f>H401</f>
        <v>119477</v>
      </c>
      <c r="I400" s="26"/>
      <c r="J400" s="7">
        <f>J401</f>
        <v>119446.41</v>
      </c>
      <c r="K400" s="7">
        <f aca="true" t="shared" si="56" ref="K400:U400">K401</f>
        <v>119446.41</v>
      </c>
      <c r="L400" s="7" t="str">
        <f t="shared" si="56"/>
        <v>0,00</v>
      </c>
      <c r="M400" s="7" t="str">
        <f t="shared" si="56"/>
        <v>0,00</v>
      </c>
      <c r="N400" s="7" t="str">
        <f t="shared" si="56"/>
        <v>0,00</v>
      </c>
      <c r="O400" s="7" t="str">
        <f t="shared" si="56"/>
        <v>0,00</v>
      </c>
      <c r="P400" s="7">
        <f t="shared" si="56"/>
        <v>119446.41</v>
      </c>
      <c r="Q400" s="7" t="str">
        <f t="shared" si="56"/>
        <v>0,00</v>
      </c>
      <c r="R400" s="7" t="str">
        <f t="shared" si="56"/>
        <v>0,00</v>
      </c>
      <c r="S400" s="7" t="str">
        <f t="shared" si="56"/>
        <v>0,00</v>
      </c>
      <c r="T400" s="7" t="str">
        <f t="shared" si="56"/>
        <v>0,00</v>
      </c>
      <c r="U400" s="7" t="str">
        <f t="shared" si="56"/>
        <v>0,00</v>
      </c>
      <c r="V400" s="25" t="str">
        <f>V401</f>
        <v>0,00</v>
      </c>
      <c r="W400" s="26"/>
      <c r="X400" s="25" t="str">
        <f>X401</f>
        <v>0,00</v>
      </c>
      <c r="Y400" s="26"/>
    </row>
    <row r="401" spans="2:25" ht="13.5" customHeight="1">
      <c r="B401" s="33"/>
      <c r="C401" s="34"/>
      <c r="D401" s="2"/>
      <c r="E401" s="2" t="s">
        <v>207</v>
      </c>
      <c r="F401" s="31" t="s">
        <v>208</v>
      </c>
      <c r="G401" s="32"/>
      <c r="H401" s="27">
        <v>119477</v>
      </c>
      <c r="I401" s="28"/>
      <c r="J401" s="8">
        <v>119446.41</v>
      </c>
      <c r="K401" s="8">
        <v>119446.41</v>
      </c>
      <c r="L401" s="8" t="s">
        <v>29</v>
      </c>
      <c r="M401" s="8" t="s">
        <v>29</v>
      </c>
      <c r="N401" s="8" t="s">
        <v>29</v>
      </c>
      <c r="O401" s="8" t="s">
        <v>29</v>
      </c>
      <c r="P401" s="8">
        <v>119446.41</v>
      </c>
      <c r="Q401" s="8" t="s">
        <v>29</v>
      </c>
      <c r="R401" s="8" t="s">
        <v>29</v>
      </c>
      <c r="S401" s="8" t="s">
        <v>29</v>
      </c>
      <c r="T401" s="8" t="s">
        <v>29</v>
      </c>
      <c r="U401" s="8" t="s">
        <v>29</v>
      </c>
      <c r="V401" s="27" t="s">
        <v>29</v>
      </c>
      <c r="W401" s="28"/>
      <c r="X401" s="27" t="s">
        <v>29</v>
      </c>
      <c r="Y401" s="28"/>
    </row>
    <row r="402" spans="2:25" ht="13.5" customHeight="1">
      <c r="B402" s="44"/>
      <c r="C402" s="45"/>
      <c r="D402" s="1" t="s">
        <v>217</v>
      </c>
      <c r="E402" s="1"/>
      <c r="F402" s="29" t="s">
        <v>218</v>
      </c>
      <c r="G402" s="30"/>
      <c r="H402" s="25">
        <f>SUM(H403:H408)</f>
        <v>370450</v>
      </c>
      <c r="I402" s="26"/>
      <c r="J402" s="7">
        <f>SUM(J403:J408)</f>
        <v>369581</v>
      </c>
      <c r="K402" s="7">
        <f aca="true" t="shared" si="57" ref="K402:U402">SUM(K403:K408)</f>
        <v>369581</v>
      </c>
      <c r="L402" s="7">
        <f t="shared" si="57"/>
        <v>72881.25</v>
      </c>
      <c r="M402" s="7">
        <f t="shared" si="57"/>
        <v>63550</v>
      </c>
      <c r="N402" s="7">
        <f t="shared" si="57"/>
        <v>9331.25</v>
      </c>
      <c r="O402" s="7">
        <f t="shared" si="57"/>
        <v>0</v>
      </c>
      <c r="P402" s="7">
        <f t="shared" si="57"/>
        <v>296699.75</v>
      </c>
      <c r="Q402" s="7">
        <f t="shared" si="57"/>
        <v>0</v>
      </c>
      <c r="R402" s="7">
        <f t="shared" si="57"/>
        <v>0</v>
      </c>
      <c r="S402" s="7">
        <f t="shared" si="57"/>
        <v>0</v>
      </c>
      <c r="T402" s="7">
        <f t="shared" si="57"/>
        <v>0</v>
      </c>
      <c r="U402" s="7">
        <f t="shared" si="57"/>
        <v>0</v>
      </c>
      <c r="V402" s="25">
        <f>SUM(V403:V408)</f>
        <v>0</v>
      </c>
      <c r="W402" s="26"/>
      <c r="X402" s="25">
        <f>SUM(X403:X408)</f>
        <v>0</v>
      </c>
      <c r="Y402" s="26"/>
    </row>
    <row r="403" spans="2:25" ht="13.5" customHeight="1">
      <c r="B403" s="33"/>
      <c r="C403" s="34"/>
      <c r="D403" s="2"/>
      <c r="E403" s="2" t="s">
        <v>207</v>
      </c>
      <c r="F403" s="31" t="s">
        <v>208</v>
      </c>
      <c r="G403" s="32"/>
      <c r="H403" s="27">
        <v>296700</v>
      </c>
      <c r="I403" s="28"/>
      <c r="J403" s="8">
        <v>296699.75</v>
      </c>
      <c r="K403" s="8">
        <v>296699.75</v>
      </c>
      <c r="L403" s="8" t="s">
        <v>29</v>
      </c>
      <c r="M403" s="8" t="s">
        <v>29</v>
      </c>
      <c r="N403" s="8" t="s">
        <v>29</v>
      </c>
      <c r="O403" s="8" t="s">
        <v>29</v>
      </c>
      <c r="P403" s="8">
        <v>296699.75</v>
      </c>
      <c r="Q403" s="8" t="s">
        <v>29</v>
      </c>
      <c r="R403" s="8" t="s">
        <v>29</v>
      </c>
      <c r="S403" s="8" t="s">
        <v>29</v>
      </c>
      <c r="T403" s="8" t="s">
        <v>29</v>
      </c>
      <c r="U403" s="8" t="s">
        <v>29</v>
      </c>
      <c r="V403" s="27" t="s">
        <v>29</v>
      </c>
      <c r="W403" s="28"/>
      <c r="X403" s="27" t="s">
        <v>29</v>
      </c>
      <c r="Y403" s="28"/>
    </row>
    <row r="404" spans="2:25" ht="13.5" customHeight="1">
      <c r="B404" s="17"/>
      <c r="C404" s="18"/>
      <c r="D404" s="2"/>
      <c r="E404" s="2" t="s">
        <v>49</v>
      </c>
      <c r="F404" s="31" t="s">
        <v>50</v>
      </c>
      <c r="G404" s="32"/>
      <c r="H404" s="27">
        <v>53806</v>
      </c>
      <c r="I404" s="28"/>
      <c r="J404" s="8">
        <v>53806</v>
      </c>
      <c r="K404" s="8">
        <v>53806</v>
      </c>
      <c r="L404" s="8">
        <v>53806</v>
      </c>
      <c r="M404" s="8">
        <v>53806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27">
        <v>0</v>
      </c>
      <c r="W404" s="28"/>
      <c r="X404" s="27">
        <v>0</v>
      </c>
      <c r="Y404" s="28"/>
    </row>
    <row r="405" spans="2:25" ht="13.5" customHeight="1">
      <c r="B405" s="17"/>
      <c r="C405" s="18"/>
      <c r="D405" s="2"/>
      <c r="E405" s="2" t="s">
        <v>51</v>
      </c>
      <c r="F405" s="31" t="s">
        <v>52</v>
      </c>
      <c r="G405" s="32"/>
      <c r="H405" s="27">
        <v>8459</v>
      </c>
      <c r="I405" s="28"/>
      <c r="J405" s="8">
        <v>8459</v>
      </c>
      <c r="K405" s="8">
        <v>8459</v>
      </c>
      <c r="L405" s="8">
        <v>8459</v>
      </c>
      <c r="M405" s="8">
        <v>8459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27">
        <v>0</v>
      </c>
      <c r="W405" s="28"/>
      <c r="X405" s="27">
        <v>0</v>
      </c>
      <c r="Y405" s="28"/>
    </row>
    <row r="406" spans="2:25" ht="13.5" customHeight="1">
      <c r="B406" s="17"/>
      <c r="C406" s="18"/>
      <c r="D406" s="2"/>
      <c r="E406" s="2" t="s">
        <v>53</v>
      </c>
      <c r="F406" s="31" t="s">
        <v>54</v>
      </c>
      <c r="G406" s="32"/>
      <c r="H406" s="27">
        <v>1285</v>
      </c>
      <c r="I406" s="28"/>
      <c r="J406" s="8">
        <v>1285</v>
      </c>
      <c r="K406" s="8">
        <v>1285</v>
      </c>
      <c r="L406" s="8">
        <v>1285</v>
      </c>
      <c r="M406" s="8">
        <v>1285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27">
        <v>0</v>
      </c>
      <c r="W406" s="28"/>
      <c r="X406" s="27">
        <v>0</v>
      </c>
      <c r="Y406" s="28"/>
    </row>
    <row r="407" spans="2:25" ht="13.5" customHeight="1">
      <c r="B407" s="17"/>
      <c r="C407" s="18"/>
      <c r="D407" s="2"/>
      <c r="E407" s="2" t="s">
        <v>32</v>
      </c>
      <c r="F407" s="31" t="s">
        <v>33</v>
      </c>
      <c r="G407" s="32"/>
      <c r="H407" s="27">
        <v>3200</v>
      </c>
      <c r="I407" s="28"/>
      <c r="J407" s="8">
        <v>3200</v>
      </c>
      <c r="K407" s="8">
        <v>3200</v>
      </c>
      <c r="L407" s="8">
        <v>3200</v>
      </c>
      <c r="M407" s="8">
        <v>0</v>
      </c>
      <c r="N407" s="8">
        <v>3200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27">
        <v>0</v>
      </c>
      <c r="W407" s="28"/>
      <c r="X407" s="27">
        <v>0</v>
      </c>
      <c r="Y407" s="28"/>
    </row>
    <row r="408" spans="2:25" ht="13.5" customHeight="1">
      <c r="B408" s="17"/>
      <c r="C408" s="18"/>
      <c r="D408" s="2"/>
      <c r="E408" s="2" t="s">
        <v>34</v>
      </c>
      <c r="F408" s="31" t="s">
        <v>35</v>
      </c>
      <c r="G408" s="32"/>
      <c r="H408" s="27">
        <v>7000</v>
      </c>
      <c r="I408" s="28"/>
      <c r="J408" s="8">
        <v>6131.25</v>
      </c>
      <c r="K408" s="8">
        <v>6131.25</v>
      </c>
      <c r="L408" s="8">
        <v>6131.25</v>
      </c>
      <c r="M408" s="8">
        <v>0</v>
      </c>
      <c r="N408" s="8">
        <v>6131.25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27">
        <v>0</v>
      </c>
      <c r="W408" s="28"/>
      <c r="X408" s="27">
        <v>0</v>
      </c>
      <c r="Y408" s="28"/>
    </row>
    <row r="409" spans="2:25" ht="13.5" customHeight="1">
      <c r="B409" s="44"/>
      <c r="C409" s="45"/>
      <c r="D409" s="1" t="s">
        <v>219</v>
      </c>
      <c r="E409" s="1"/>
      <c r="F409" s="29" t="s">
        <v>220</v>
      </c>
      <c r="G409" s="30"/>
      <c r="H409" s="25">
        <f>SUM(H410:H429)</f>
        <v>644080</v>
      </c>
      <c r="I409" s="26"/>
      <c r="J409" s="7">
        <f aca="true" t="shared" si="58" ref="J409:V409">SUM(J410:J429)</f>
        <v>636821.96</v>
      </c>
      <c r="K409" s="7">
        <f t="shared" si="58"/>
        <v>636821.96</v>
      </c>
      <c r="L409" s="7">
        <f t="shared" si="58"/>
        <v>630534.2799999999</v>
      </c>
      <c r="M409" s="7">
        <f t="shared" si="58"/>
        <v>549074.7399999999</v>
      </c>
      <c r="N409" s="7">
        <f t="shared" si="58"/>
        <v>81459.54000000001</v>
      </c>
      <c r="O409" s="7">
        <f t="shared" si="58"/>
        <v>0</v>
      </c>
      <c r="P409" s="7">
        <f t="shared" si="58"/>
        <v>6287.68</v>
      </c>
      <c r="Q409" s="7">
        <f t="shared" si="58"/>
        <v>0</v>
      </c>
      <c r="R409" s="7">
        <f t="shared" si="58"/>
        <v>0</v>
      </c>
      <c r="S409" s="7">
        <f t="shared" si="58"/>
        <v>0</v>
      </c>
      <c r="T409" s="7">
        <f t="shared" si="58"/>
        <v>0</v>
      </c>
      <c r="U409" s="7">
        <f t="shared" si="58"/>
        <v>0</v>
      </c>
      <c r="V409" s="25">
        <f t="shared" si="58"/>
        <v>0</v>
      </c>
      <c r="W409" s="26"/>
      <c r="X409" s="25">
        <f>SUM(X410:X429)</f>
        <v>0</v>
      </c>
      <c r="Y409" s="26"/>
    </row>
    <row r="410" spans="2:25" ht="13.5" customHeight="1">
      <c r="B410" s="33"/>
      <c r="C410" s="34"/>
      <c r="D410" s="2"/>
      <c r="E410" s="2" t="s">
        <v>63</v>
      </c>
      <c r="F410" s="31" t="s">
        <v>64</v>
      </c>
      <c r="G410" s="32"/>
      <c r="H410" s="27">
        <v>6288</v>
      </c>
      <c r="I410" s="28"/>
      <c r="J410" s="8">
        <v>6287.68</v>
      </c>
      <c r="K410" s="8">
        <v>6287.68</v>
      </c>
      <c r="L410" s="8" t="s">
        <v>29</v>
      </c>
      <c r="M410" s="8" t="s">
        <v>29</v>
      </c>
      <c r="N410" s="8" t="s">
        <v>29</v>
      </c>
      <c r="O410" s="8" t="s">
        <v>29</v>
      </c>
      <c r="P410" s="8">
        <v>6287.68</v>
      </c>
      <c r="Q410" s="8" t="s">
        <v>29</v>
      </c>
      <c r="R410" s="8" t="s">
        <v>29</v>
      </c>
      <c r="S410" s="8" t="s">
        <v>29</v>
      </c>
      <c r="T410" s="8" t="s">
        <v>29</v>
      </c>
      <c r="U410" s="8" t="s">
        <v>29</v>
      </c>
      <c r="V410" s="27" t="s">
        <v>29</v>
      </c>
      <c r="W410" s="28"/>
      <c r="X410" s="27" t="s">
        <v>29</v>
      </c>
      <c r="Y410" s="28"/>
    </row>
    <row r="411" spans="2:25" ht="13.5" customHeight="1">
      <c r="B411" s="33"/>
      <c r="C411" s="34"/>
      <c r="D411" s="2"/>
      <c r="E411" s="2" t="s">
        <v>49</v>
      </c>
      <c r="F411" s="31" t="s">
        <v>50</v>
      </c>
      <c r="G411" s="32"/>
      <c r="H411" s="27">
        <v>428227</v>
      </c>
      <c r="I411" s="28"/>
      <c r="J411" s="8">
        <v>428226.3</v>
      </c>
      <c r="K411" s="8">
        <v>428226.3</v>
      </c>
      <c r="L411" s="8">
        <v>428226.3</v>
      </c>
      <c r="M411" s="8">
        <v>428226.3</v>
      </c>
      <c r="N411" s="8" t="s">
        <v>29</v>
      </c>
      <c r="O411" s="8" t="s">
        <v>29</v>
      </c>
      <c r="P411" s="8" t="s">
        <v>29</v>
      </c>
      <c r="Q411" s="8" t="s">
        <v>29</v>
      </c>
      <c r="R411" s="8" t="s">
        <v>29</v>
      </c>
      <c r="S411" s="8" t="s">
        <v>29</v>
      </c>
      <c r="T411" s="8" t="s">
        <v>29</v>
      </c>
      <c r="U411" s="8" t="s">
        <v>29</v>
      </c>
      <c r="V411" s="27" t="s">
        <v>29</v>
      </c>
      <c r="W411" s="28"/>
      <c r="X411" s="27" t="s">
        <v>29</v>
      </c>
      <c r="Y411" s="28"/>
    </row>
    <row r="412" spans="2:25" ht="13.5" customHeight="1">
      <c r="B412" s="33"/>
      <c r="C412" s="34"/>
      <c r="D412" s="2"/>
      <c r="E412" s="2" t="s">
        <v>65</v>
      </c>
      <c r="F412" s="31" t="s">
        <v>66</v>
      </c>
      <c r="G412" s="32"/>
      <c r="H412" s="27">
        <v>33660</v>
      </c>
      <c r="I412" s="28"/>
      <c r="J412" s="8">
        <v>33647.6</v>
      </c>
      <c r="K412" s="8">
        <v>33647.6</v>
      </c>
      <c r="L412" s="8">
        <v>33647.6</v>
      </c>
      <c r="M412" s="8">
        <v>33647.6</v>
      </c>
      <c r="N412" s="8" t="s">
        <v>29</v>
      </c>
      <c r="O412" s="8" t="s">
        <v>29</v>
      </c>
      <c r="P412" s="8" t="s">
        <v>29</v>
      </c>
      <c r="Q412" s="8" t="s">
        <v>29</v>
      </c>
      <c r="R412" s="8" t="s">
        <v>29</v>
      </c>
      <c r="S412" s="8" t="s">
        <v>29</v>
      </c>
      <c r="T412" s="8" t="s">
        <v>29</v>
      </c>
      <c r="U412" s="8" t="s">
        <v>29</v>
      </c>
      <c r="V412" s="27" t="s">
        <v>29</v>
      </c>
      <c r="W412" s="28"/>
      <c r="X412" s="27" t="s">
        <v>29</v>
      </c>
      <c r="Y412" s="28"/>
    </row>
    <row r="413" spans="2:25" ht="13.5" customHeight="1">
      <c r="B413" s="33"/>
      <c r="C413" s="34"/>
      <c r="D413" s="2"/>
      <c r="E413" s="2" t="s">
        <v>51</v>
      </c>
      <c r="F413" s="31" t="s">
        <v>52</v>
      </c>
      <c r="G413" s="32"/>
      <c r="H413" s="27">
        <v>69400</v>
      </c>
      <c r="I413" s="28"/>
      <c r="J413" s="8">
        <v>69399.39</v>
      </c>
      <c r="K413" s="8">
        <v>69399.39</v>
      </c>
      <c r="L413" s="8">
        <v>69399.39</v>
      </c>
      <c r="M413" s="8">
        <v>69399.39</v>
      </c>
      <c r="N413" s="8" t="s">
        <v>29</v>
      </c>
      <c r="O413" s="8" t="s">
        <v>29</v>
      </c>
      <c r="P413" s="8" t="s">
        <v>29</v>
      </c>
      <c r="Q413" s="8" t="s">
        <v>29</v>
      </c>
      <c r="R413" s="8" t="s">
        <v>29</v>
      </c>
      <c r="S413" s="8" t="s">
        <v>29</v>
      </c>
      <c r="T413" s="8" t="s">
        <v>29</v>
      </c>
      <c r="U413" s="8" t="s">
        <v>29</v>
      </c>
      <c r="V413" s="27" t="s">
        <v>29</v>
      </c>
      <c r="W413" s="28"/>
      <c r="X413" s="27" t="s">
        <v>29</v>
      </c>
      <c r="Y413" s="28"/>
    </row>
    <row r="414" spans="2:25" ht="13.5" customHeight="1">
      <c r="B414" s="33"/>
      <c r="C414" s="34"/>
      <c r="D414" s="2"/>
      <c r="E414" s="2" t="s">
        <v>53</v>
      </c>
      <c r="F414" s="31" t="s">
        <v>54</v>
      </c>
      <c r="G414" s="32"/>
      <c r="H414" s="27">
        <v>10507</v>
      </c>
      <c r="I414" s="28"/>
      <c r="J414" s="8">
        <v>10506.73</v>
      </c>
      <c r="K414" s="8">
        <v>10506.73</v>
      </c>
      <c r="L414" s="8">
        <v>10506.73</v>
      </c>
      <c r="M414" s="8">
        <v>10506.73</v>
      </c>
      <c r="N414" s="8" t="s">
        <v>29</v>
      </c>
      <c r="O414" s="8" t="s">
        <v>29</v>
      </c>
      <c r="P414" s="8" t="s">
        <v>29</v>
      </c>
      <c r="Q414" s="8" t="s">
        <v>29</v>
      </c>
      <c r="R414" s="8" t="s">
        <v>29</v>
      </c>
      <c r="S414" s="8" t="s">
        <v>29</v>
      </c>
      <c r="T414" s="8" t="s">
        <v>29</v>
      </c>
      <c r="U414" s="8" t="s">
        <v>29</v>
      </c>
      <c r="V414" s="27" t="s">
        <v>29</v>
      </c>
      <c r="W414" s="28"/>
      <c r="X414" s="27" t="s">
        <v>29</v>
      </c>
      <c r="Y414" s="28"/>
    </row>
    <row r="415" spans="2:25" ht="13.5" customHeight="1">
      <c r="B415" s="17"/>
      <c r="C415" s="18"/>
      <c r="D415" s="2"/>
      <c r="E415" s="2" t="s">
        <v>86</v>
      </c>
      <c r="F415" s="31" t="s">
        <v>87</v>
      </c>
      <c r="G415" s="32"/>
      <c r="H415" s="27">
        <v>7295</v>
      </c>
      <c r="I415" s="28"/>
      <c r="J415" s="8">
        <v>7294.72</v>
      </c>
      <c r="K415" s="8">
        <v>7294.72</v>
      </c>
      <c r="L415" s="8">
        <v>7294.72</v>
      </c>
      <c r="M415" s="8">
        <v>7294.72</v>
      </c>
      <c r="N415" s="8" t="s">
        <v>29</v>
      </c>
      <c r="O415" s="8" t="s">
        <v>29</v>
      </c>
      <c r="P415" s="8" t="s">
        <v>29</v>
      </c>
      <c r="Q415" s="8" t="s">
        <v>29</v>
      </c>
      <c r="R415" s="8" t="s">
        <v>29</v>
      </c>
      <c r="S415" s="8" t="s">
        <v>29</v>
      </c>
      <c r="T415" s="8" t="s">
        <v>29</v>
      </c>
      <c r="U415" s="8" t="s">
        <v>29</v>
      </c>
      <c r="V415" s="27" t="s">
        <v>29</v>
      </c>
      <c r="W415" s="28"/>
      <c r="X415" s="27" t="s">
        <v>29</v>
      </c>
      <c r="Y415" s="28"/>
    </row>
    <row r="416" spans="2:25" ht="13.5" customHeight="1">
      <c r="B416" s="33"/>
      <c r="C416" s="34"/>
      <c r="D416" s="2"/>
      <c r="E416" s="2" t="s">
        <v>32</v>
      </c>
      <c r="F416" s="31" t="s">
        <v>33</v>
      </c>
      <c r="G416" s="32"/>
      <c r="H416" s="27">
        <v>23539</v>
      </c>
      <c r="I416" s="28"/>
      <c r="J416" s="8">
        <v>23538.92</v>
      </c>
      <c r="K416" s="8">
        <v>23538.92</v>
      </c>
      <c r="L416" s="8">
        <v>23538.92</v>
      </c>
      <c r="M416" s="8">
        <v>0</v>
      </c>
      <c r="N416" s="8">
        <v>23538.92</v>
      </c>
      <c r="O416" s="8" t="s">
        <v>29</v>
      </c>
      <c r="P416" s="8" t="s">
        <v>29</v>
      </c>
      <c r="Q416" s="8" t="s">
        <v>29</v>
      </c>
      <c r="R416" s="8" t="s">
        <v>29</v>
      </c>
      <c r="S416" s="8" t="s">
        <v>29</v>
      </c>
      <c r="T416" s="8" t="s">
        <v>29</v>
      </c>
      <c r="U416" s="8" t="s">
        <v>29</v>
      </c>
      <c r="V416" s="27" t="s">
        <v>29</v>
      </c>
      <c r="W416" s="28"/>
      <c r="X416" s="27" t="s">
        <v>29</v>
      </c>
      <c r="Y416" s="28"/>
    </row>
    <row r="417" spans="2:25" ht="17.25" customHeight="1">
      <c r="B417" s="33"/>
      <c r="C417" s="34"/>
      <c r="D417" s="2"/>
      <c r="E417" s="2" t="s">
        <v>166</v>
      </c>
      <c r="F417" s="31" t="s">
        <v>167</v>
      </c>
      <c r="G417" s="32"/>
      <c r="H417" s="27">
        <v>200</v>
      </c>
      <c r="I417" s="28"/>
      <c r="J417" s="8">
        <v>123</v>
      </c>
      <c r="K417" s="8">
        <v>123</v>
      </c>
      <c r="L417" s="8">
        <v>123</v>
      </c>
      <c r="M417" s="8" t="s">
        <v>29</v>
      </c>
      <c r="N417" s="8">
        <v>123</v>
      </c>
      <c r="O417" s="8" t="s">
        <v>29</v>
      </c>
      <c r="P417" s="8" t="s">
        <v>29</v>
      </c>
      <c r="Q417" s="8" t="s">
        <v>29</v>
      </c>
      <c r="R417" s="8" t="s">
        <v>29</v>
      </c>
      <c r="S417" s="8" t="s">
        <v>29</v>
      </c>
      <c r="T417" s="8" t="s">
        <v>29</v>
      </c>
      <c r="U417" s="8" t="s">
        <v>29</v>
      </c>
      <c r="V417" s="27" t="s">
        <v>29</v>
      </c>
      <c r="W417" s="28"/>
      <c r="X417" s="27" t="s">
        <v>29</v>
      </c>
      <c r="Y417" s="28"/>
    </row>
    <row r="418" spans="2:25" ht="13.5" customHeight="1">
      <c r="B418" s="33"/>
      <c r="C418" s="34"/>
      <c r="D418" s="2"/>
      <c r="E418" s="2" t="s">
        <v>69</v>
      </c>
      <c r="F418" s="31" t="s">
        <v>70</v>
      </c>
      <c r="G418" s="32"/>
      <c r="H418" s="27">
        <v>6512</v>
      </c>
      <c r="I418" s="28"/>
      <c r="J418" s="8">
        <v>5985.19</v>
      </c>
      <c r="K418" s="8">
        <v>5985.19</v>
      </c>
      <c r="L418" s="8">
        <v>5985.19</v>
      </c>
      <c r="M418" s="8" t="s">
        <v>29</v>
      </c>
      <c r="N418" s="8">
        <v>5985.19</v>
      </c>
      <c r="O418" s="8" t="s">
        <v>29</v>
      </c>
      <c r="P418" s="8" t="s">
        <v>29</v>
      </c>
      <c r="Q418" s="8" t="s">
        <v>29</v>
      </c>
      <c r="R418" s="8" t="s">
        <v>29</v>
      </c>
      <c r="S418" s="8" t="s">
        <v>29</v>
      </c>
      <c r="T418" s="8" t="s">
        <v>29</v>
      </c>
      <c r="U418" s="8" t="s">
        <v>29</v>
      </c>
      <c r="V418" s="27" t="s">
        <v>29</v>
      </c>
      <c r="W418" s="28"/>
      <c r="X418" s="27" t="s">
        <v>29</v>
      </c>
      <c r="Y418" s="28"/>
    </row>
    <row r="419" spans="2:25" ht="13.5" customHeight="1">
      <c r="B419" s="17"/>
      <c r="C419" s="18"/>
      <c r="D419" s="2"/>
      <c r="E419" s="2" t="s">
        <v>71</v>
      </c>
      <c r="F419" s="31" t="s">
        <v>72</v>
      </c>
      <c r="G419" s="32"/>
      <c r="H419" s="27">
        <v>7500</v>
      </c>
      <c r="I419" s="28"/>
      <c r="J419" s="8">
        <v>1045.5</v>
      </c>
      <c r="K419" s="8">
        <v>1045.5</v>
      </c>
      <c r="L419" s="8">
        <v>1045.5</v>
      </c>
      <c r="M419" s="8">
        <v>0</v>
      </c>
      <c r="N419" s="8">
        <v>1045.5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 t="s">
        <v>29</v>
      </c>
      <c r="V419" s="27" t="s">
        <v>29</v>
      </c>
      <c r="W419" s="28"/>
      <c r="X419" s="27" t="s">
        <v>29</v>
      </c>
      <c r="Y419" s="28"/>
    </row>
    <row r="420" spans="2:25" ht="13.5" customHeight="1">
      <c r="B420" s="33"/>
      <c r="C420" s="34"/>
      <c r="D420" s="2"/>
      <c r="E420" s="2" t="s">
        <v>73</v>
      </c>
      <c r="F420" s="31" t="s">
        <v>74</v>
      </c>
      <c r="G420" s="32"/>
      <c r="H420" s="27">
        <v>300</v>
      </c>
      <c r="I420" s="28"/>
      <c r="J420" s="8">
        <v>290</v>
      </c>
      <c r="K420" s="8">
        <v>290</v>
      </c>
      <c r="L420" s="8">
        <v>290</v>
      </c>
      <c r="M420" s="8" t="s">
        <v>29</v>
      </c>
      <c r="N420" s="8">
        <v>290</v>
      </c>
      <c r="O420" s="8" t="s">
        <v>29</v>
      </c>
      <c r="P420" s="8" t="s">
        <v>29</v>
      </c>
      <c r="Q420" s="8" t="s">
        <v>29</v>
      </c>
      <c r="R420" s="8" t="s">
        <v>29</v>
      </c>
      <c r="S420" s="8" t="s">
        <v>29</v>
      </c>
      <c r="T420" s="8" t="s">
        <v>29</v>
      </c>
      <c r="U420" s="8" t="s">
        <v>29</v>
      </c>
      <c r="V420" s="27" t="s">
        <v>29</v>
      </c>
      <c r="W420" s="28"/>
      <c r="X420" s="27" t="s">
        <v>29</v>
      </c>
      <c r="Y420" s="28"/>
    </row>
    <row r="421" spans="2:25" ht="13.5" customHeight="1">
      <c r="B421" s="33"/>
      <c r="C421" s="34"/>
      <c r="D421" s="2"/>
      <c r="E421" s="2" t="s">
        <v>34</v>
      </c>
      <c r="F421" s="31" t="s">
        <v>35</v>
      </c>
      <c r="G421" s="32"/>
      <c r="H421" s="27">
        <v>25155</v>
      </c>
      <c r="I421" s="28"/>
      <c r="J421" s="8">
        <v>25154.54</v>
      </c>
      <c r="K421" s="8">
        <v>25154.54</v>
      </c>
      <c r="L421" s="8">
        <v>25154.54</v>
      </c>
      <c r="M421" s="8" t="s">
        <v>29</v>
      </c>
      <c r="N421" s="8">
        <v>25154.54</v>
      </c>
      <c r="O421" s="8" t="s">
        <v>29</v>
      </c>
      <c r="P421" s="8" t="s">
        <v>29</v>
      </c>
      <c r="Q421" s="8" t="s">
        <v>29</v>
      </c>
      <c r="R421" s="8" t="s">
        <v>29</v>
      </c>
      <c r="S421" s="8" t="s">
        <v>29</v>
      </c>
      <c r="T421" s="8" t="s">
        <v>29</v>
      </c>
      <c r="U421" s="8" t="s">
        <v>29</v>
      </c>
      <c r="V421" s="27" t="s">
        <v>29</v>
      </c>
      <c r="W421" s="28"/>
      <c r="X421" s="27" t="s">
        <v>29</v>
      </c>
      <c r="Y421" s="28"/>
    </row>
    <row r="422" spans="2:25" ht="13.5" customHeight="1">
      <c r="B422" s="33"/>
      <c r="C422" s="34"/>
      <c r="D422" s="2"/>
      <c r="E422" s="2" t="s">
        <v>119</v>
      </c>
      <c r="F422" s="31" t="s">
        <v>120</v>
      </c>
      <c r="G422" s="32"/>
      <c r="H422" s="27">
        <v>696</v>
      </c>
      <c r="I422" s="28"/>
      <c r="J422" s="8">
        <v>695.4</v>
      </c>
      <c r="K422" s="8">
        <v>695.4</v>
      </c>
      <c r="L422" s="8">
        <v>695.4</v>
      </c>
      <c r="M422" s="8" t="s">
        <v>29</v>
      </c>
      <c r="N422" s="8">
        <v>695.4</v>
      </c>
      <c r="O422" s="8" t="s">
        <v>29</v>
      </c>
      <c r="P422" s="8" t="s">
        <v>29</v>
      </c>
      <c r="Q422" s="8" t="s">
        <v>29</v>
      </c>
      <c r="R422" s="8" t="s">
        <v>29</v>
      </c>
      <c r="S422" s="8" t="s">
        <v>29</v>
      </c>
      <c r="T422" s="8" t="s">
        <v>29</v>
      </c>
      <c r="U422" s="8" t="s">
        <v>29</v>
      </c>
      <c r="V422" s="27" t="s">
        <v>29</v>
      </c>
      <c r="W422" s="28"/>
      <c r="X422" s="27" t="s">
        <v>29</v>
      </c>
      <c r="Y422" s="28"/>
    </row>
    <row r="423" spans="2:25" ht="24" customHeight="1">
      <c r="B423" s="33"/>
      <c r="C423" s="34"/>
      <c r="D423" s="2"/>
      <c r="E423" s="2" t="s">
        <v>121</v>
      </c>
      <c r="F423" s="31" t="s">
        <v>122</v>
      </c>
      <c r="G423" s="32"/>
      <c r="H423" s="27">
        <v>727</v>
      </c>
      <c r="I423" s="28"/>
      <c r="J423" s="8">
        <v>726.74</v>
      </c>
      <c r="K423" s="8">
        <v>726.74</v>
      </c>
      <c r="L423" s="8">
        <v>726.74</v>
      </c>
      <c r="M423" s="8" t="s">
        <v>29</v>
      </c>
      <c r="N423" s="8">
        <v>726.74</v>
      </c>
      <c r="O423" s="8" t="s">
        <v>29</v>
      </c>
      <c r="P423" s="8" t="s">
        <v>29</v>
      </c>
      <c r="Q423" s="8" t="s">
        <v>29</v>
      </c>
      <c r="R423" s="8" t="s">
        <v>29</v>
      </c>
      <c r="S423" s="8" t="s">
        <v>29</v>
      </c>
      <c r="T423" s="8" t="s">
        <v>29</v>
      </c>
      <c r="U423" s="8" t="s">
        <v>29</v>
      </c>
      <c r="V423" s="27" t="s">
        <v>29</v>
      </c>
      <c r="W423" s="28"/>
      <c r="X423" s="27" t="s">
        <v>29</v>
      </c>
      <c r="Y423" s="28"/>
    </row>
    <row r="424" spans="2:25" ht="24" customHeight="1">
      <c r="B424" s="33"/>
      <c r="C424" s="34"/>
      <c r="D424" s="2"/>
      <c r="E424" s="2" t="s">
        <v>123</v>
      </c>
      <c r="F424" s="31" t="s">
        <v>124</v>
      </c>
      <c r="G424" s="32"/>
      <c r="H424" s="27">
        <v>4711</v>
      </c>
      <c r="I424" s="28"/>
      <c r="J424" s="8">
        <v>4540.26</v>
      </c>
      <c r="K424" s="8">
        <v>4540.26</v>
      </c>
      <c r="L424" s="8">
        <v>4540.26</v>
      </c>
      <c r="M424" s="8" t="s">
        <v>29</v>
      </c>
      <c r="N424" s="8">
        <v>4540.26</v>
      </c>
      <c r="O424" s="8" t="s">
        <v>29</v>
      </c>
      <c r="P424" s="8" t="s">
        <v>29</v>
      </c>
      <c r="Q424" s="8" t="s">
        <v>29</v>
      </c>
      <c r="R424" s="8" t="s">
        <v>29</v>
      </c>
      <c r="S424" s="8" t="s">
        <v>29</v>
      </c>
      <c r="T424" s="8" t="s">
        <v>29</v>
      </c>
      <c r="U424" s="8" t="s">
        <v>29</v>
      </c>
      <c r="V424" s="27" t="s">
        <v>29</v>
      </c>
      <c r="W424" s="28"/>
      <c r="X424" s="27" t="s">
        <v>29</v>
      </c>
      <c r="Y424" s="28"/>
    </row>
    <row r="425" spans="2:25" ht="13.5" customHeight="1">
      <c r="B425" s="33"/>
      <c r="C425" s="34"/>
      <c r="D425" s="2"/>
      <c r="E425" s="2" t="s">
        <v>111</v>
      </c>
      <c r="F425" s="31" t="s">
        <v>112</v>
      </c>
      <c r="G425" s="32"/>
      <c r="H425" s="27">
        <v>1811</v>
      </c>
      <c r="I425" s="28"/>
      <c r="J425" s="8">
        <v>1810.5</v>
      </c>
      <c r="K425" s="8">
        <v>1810.5</v>
      </c>
      <c r="L425" s="8">
        <v>1810.5</v>
      </c>
      <c r="M425" s="8" t="s">
        <v>29</v>
      </c>
      <c r="N425" s="8">
        <v>1810.5</v>
      </c>
      <c r="O425" s="8" t="s">
        <v>29</v>
      </c>
      <c r="P425" s="8" t="s">
        <v>29</v>
      </c>
      <c r="Q425" s="8" t="s">
        <v>29</v>
      </c>
      <c r="R425" s="8" t="s">
        <v>29</v>
      </c>
      <c r="S425" s="8" t="s">
        <v>29</v>
      </c>
      <c r="T425" s="8" t="s">
        <v>29</v>
      </c>
      <c r="U425" s="8" t="s">
        <v>29</v>
      </c>
      <c r="V425" s="27" t="s">
        <v>29</v>
      </c>
      <c r="W425" s="28"/>
      <c r="X425" s="27" t="s">
        <v>29</v>
      </c>
      <c r="Y425" s="28"/>
    </row>
    <row r="426" spans="2:25" ht="13.5" customHeight="1">
      <c r="B426" s="33"/>
      <c r="C426" s="34"/>
      <c r="D426" s="2"/>
      <c r="E426" s="2" t="s">
        <v>36</v>
      </c>
      <c r="F426" s="31" t="s">
        <v>37</v>
      </c>
      <c r="G426" s="32"/>
      <c r="H426" s="27">
        <v>1316</v>
      </c>
      <c r="I426" s="28"/>
      <c r="J426" s="8">
        <v>1316</v>
      </c>
      <c r="K426" s="8">
        <v>1316</v>
      </c>
      <c r="L426" s="8">
        <v>1316</v>
      </c>
      <c r="M426" s="8" t="s">
        <v>29</v>
      </c>
      <c r="N426" s="8">
        <v>1316</v>
      </c>
      <c r="O426" s="8" t="s">
        <v>29</v>
      </c>
      <c r="P426" s="8" t="s">
        <v>29</v>
      </c>
      <c r="Q426" s="8" t="s">
        <v>29</v>
      </c>
      <c r="R426" s="8" t="s">
        <v>29</v>
      </c>
      <c r="S426" s="8" t="s">
        <v>29</v>
      </c>
      <c r="T426" s="8" t="s">
        <v>29</v>
      </c>
      <c r="U426" s="8" t="s">
        <v>29</v>
      </c>
      <c r="V426" s="27" t="s">
        <v>29</v>
      </c>
      <c r="W426" s="28"/>
      <c r="X426" s="27" t="s">
        <v>29</v>
      </c>
      <c r="Y426" s="28"/>
    </row>
    <row r="427" spans="2:25" ht="17.25" customHeight="1">
      <c r="B427" s="33"/>
      <c r="C427" s="34"/>
      <c r="D427" s="2"/>
      <c r="E427" s="2" t="s">
        <v>75</v>
      </c>
      <c r="F427" s="31" t="s">
        <v>76</v>
      </c>
      <c r="G427" s="32"/>
      <c r="H427" s="27">
        <v>11487</v>
      </c>
      <c r="I427" s="28"/>
      <c r="J427" s="8">
        <v>11486.09</v>
      </c>
      <c r="K427" s="8">
        <v>11486.09</v>
      </c>
      <c r="L427" s="8">
        <v>11486.09</v>
      </c>
      <c r="M427" s="8" t="s">
        <v>29</v>
      </c>
      <c r="N427" s="8">
        <v>11486.09</v>
      </c>
      <c r="O427" s="8" t="s">
        <v>29</v>
      </c>
      <c r="P427" s="8" t="s">
        <v>29</v>
      </c>
      <c r="Q427" s="8" t="s">
        <v>29</v>
      </c>
      <c r="R427" s="8" t="s">
        <v>29</v>
      </c>
      <c r="S427" s="8" t="s">
        <v>29</v>
      </c>
      <c r="T427" s="8" t="s">
        <v>29</v>
      </c>
      <c r="U427" s="8" t="s">
        <v>29</v>
      </c>
      <c r="V427" s="27" t="s">
        <v>29</v>
      </c>
      <c r="W427" s="28"/>
      <c r="X427" s="27" t="s">
        <v>29</v>
      </c>
      <c r="Y427" s="28"/>
    </row>
    <row r="428" spans="2:25" ht="12.75">
      <c r="B428" s="33"/>
      <c r="C428" s="34"/>
      <c r="D428" s="2"/>
      <c r="E428" s="2" t="s">
        <v>92</v>
      </c>
      <c r="F428" s="31" t="s">
        <v>93</v>
      </c>
      <c r="G428" s="32"/>
      <c r="H428" s="27">
        <v>45</v>
      </c>
      <c r="I428" s="28"/>
      <c r="J428" s="8">
        <v>44.1</v>
      </c>
      <c r="K428" s="8">
        <v>44.1</v>
      </c>
      <c r="L428" s="8">
        <v>44.1</v>
      </c>
      <c r="M428" s="8" t="s">
        <v>29</v>
      </c>
      <c r="N428" s="8">
        <v>44.1</v>
      </c>
      <c r="O428" s="8" t="s">
        <v>29</v>
      </c>
      <c r="P428" s="8" t="s">
        <v>29</v>
      </c>
      <c r="Q428" s="8" t="s">
        <v>29</v>
      </c>
      <c r="R428" s="8" t="s">
        <v>29</v>
      </c>
      <c r="S428" s="8" t="s">
        <v>29</v>
      </c>
      <c r="T428" s="8" t="s">
        <v>29</v>
      </c>
      <c r="U428" s="8" t="s">
        <v>29</v>
      </c>
      <c r="V428" s="27" t="s">
        <v>29</v>
      </c>
      <c r="W428" s="28"/>
      <c r="X428" s="27" t="s">
        <v>29</v>
      </c>
      <c r="Y428" s="28"/>
    </row>
    <row r="429" spans="2:25" ht="17.25" customHeight="1">
      <c r="B429" s="33"/>
      <c r="C429" s="34"/>
      <c r="D429" s="2"/>
      <c r="E429" s="2" t="s">
        <v>77</v>
      </c>
      <c r="F429" s="31" t="s">
        <v>78</v>
      </c>
      <c r="G429" s="32"/>
      <c r="H429" s="27">
        <v>4704</v>
      </c>
      <c r="I429" s="28"/>
      <c r="J429" s="8">
        <v>4703.3</v>
      </c>
      <c r="K429" s="8">
        <v>4703.3</v>
      </c>
      <c r="L429" s="8">
        <v>4703.3</v>
      </c>
      <c r="M429" s="8" t="s">
        <v>29</v>
      </c>
      <c r="N429" s="8">
        <v>4703.3</v>
      </c>
      <c r="O429" s="8" t="s">
        <v>29</v>
      </c>
      <c r="P429" s="8" t="s">
        <v>29</v>
      </c>
      <c r="Q429" s="8" t="s">
        <v>29</v>
      </c>
      <c r="R429" s="8" t="s">
        <v>29</v>
      </c>
      <c r="S429" s="8" t="s">
        <v>29</v>
      </c>
      <c r="T429" s="8" t="s">
        <v>29</v>
      </c>
      <c r="U429" s="8" t="s">
        <v>29</v>
      </c>
      <c r="V429" s="27" t="s">
        <v>29</v>
      </c>
      <c r="W429" s="28"/>
      <c r="X429" s="27" t="s">
        <v>29</v>
      </c>
      <c r="Y429" s="28"/>
    </row>
    <row r="430" spans="2:25" ht="17.25" customHeight="1">
      <c r="B430" s="44"/>
      <c r="C430" s="45"/>
      <c r="D430" s="1" t="s">
        <v>223</v>
      </c>
      <c r="E430" s="1"/>
      <c r="F430" s="29" t="s">
        <v>224</v>
      </c>
      <c r="G430" s="30"/>
      <c r="H430" s="25">
        <f>H431</f>
        <v>125985</v>
      </c>
      <c r="I430" s="26"/>
      <c r="J430" s="7">
        <f>J431</f>
        <v>118531.8</v>
      </c>
      <c r="K430" s="7">
        <f aca="true" t="shared" si="59" ref="K430:U430">K431</f>
        <v>118531.8</v>
      </c>
      <c r="L430" s="7">
        <f t="shared" si="59"/>
        <v>118531.8</v>
      </c>
      <c r="M430" s="7" t="str">
        <f t="shared" si="59"/>
        <v>0,00</v>
      </c>
      <c r="N430" s="7">
        <f t="shared" si="59"/>
        <v>118531.8</v>
      </c>
      <c r="O430" s="7" t="str">
        <f t="shared" si="59"/>
        <v>0,00</v>
      </c>
      <c r="P430" s="7" t="str">
        <f t="shared" si="59"/>
        <v>0,00</v>
      </c>
      <c r="Q430" s="7" t="str">
        <f t="shared" si="59"/>
        <v>0,00</v>
      </c>
      <c r="R430" s="7" t="str">
        <f t="shared" si="59"/>
        <v>0,00</v>
      </c>
      <c r="S430" s="7" t="str">
        <f t="shared" si="59"/>
        <v>0,00</v>
      </c>
      <c r="T430" s="7" t="str">
        <f t="shared" si="59"/>
        <v>0,00</v>
      </c>
      <c r="U430" s="7" t="str">
        <f t="shared" si="59"/>
        <v>0,00</v>
      </c>
      <c r="V430" s="25" t="str">
        <f>V431</f>
        <v>0,00</v>
      </c>
      <c r="W430" s="26"/>
      <c r="X430" s="25" t="str">
        <f>X431</f>
        <v>0,00</v>
      </c>
      <c r="Y430" s="26"/>
    </row>
    <row r="431" spans="2:25" ht="13.5" customHeight="1">
      <c r="B431" s="33"/>
      <c r="C431" s="34"/>
      <c r="D431" s="2"/>
      <c r="E431" s="2" t="s">
        <v>34</v>
      </c>
      <c r="F431" s="31" t="s">
        <v>35</v>
      </c>
      <c r="G431" s="32"/>
      <c r="H431" s="27">
        <v>125985</v>
      </c>
      <c r="I431" s="28"/>
      <c r="J431" s="8">
        <v>118531.8</v>
      </c>
      <c r="K431" s="8">
        <v>118531.8</v>
      </c>
      <c r="L431" s="8">
        <v>118531.8</v>
      </c>
      <c r="M431" s="8" t="s">
        <v>29</v>
      </c>
      <c r="N431" s="8">
        <v>118531.8</v>
      </c>
      <c r="O431" s="8" t="s">
        <v>29</v>
      </c>
      <c r="P431" s="8" t="s">
        <v>29</v>
      </c>
      <c r="Q431" s="8" t="s">
        <v>29</v>
      </c>
      <c r="R431" s="8" t="s">
        <v>29</v>
      </c>
      <c r="S431" s="8" t="s">
        <v>29</v>
      </c>
      <c r="T431" s="8" t="s">
        <v>29</v>
      </c>
      <c r="U431" s="8" t="s">
        <v>29</v>
      </c>
      <c r="V431" s="27" t="s">
        <v>29</v>
      </c>
      <c r="W431" s="28"/>
      <c r="X431" s="27" t="s">
        <v>29</v>
      </c>
      <c r="Y431" s="28"/>
    </row>
    <row r="432" spans="2:25" ht="13.5" customHeight="1">
      <c r="B432" s="44"/>
      <c r="C432" s="45"/>
      <c r="D432" s="1" t="s">
        <v>225</v>
      </c>
      <c r="E432" s="1"/>
      <c r="F432" s="29" t="s">
        <v>48</v>
      </c>
      <c r="G432" s="30"/>
      <c r="H432" s="25">
        <f>H433+H435+H434</f>
        <v>664121</v>
      </c>
      <c r="I432" s="26"/>
      <c r="J432" s="7">
        <f>J433+J435+J434</f>
        <v>662406.1399999999</v>
      </c>
      <c r="K432" s="7">
        <f aca="true" t="shared" si="60" ref="K432:U432">K433+K435+K434</f>
        <v>662406.1399999999</v>
      </c>
      <c r="L432" s="7">
        <f t="shared" si="60"/>
        <v>27716.93</v>
      </c>
      <c r="M432" s="7">
        <f t="shared" si="60"/>
        <v>0</v>
      </c>
      <c r="N432" s="7">
        <f t="shared" si="60"/>
        <v>27716.93</v>
      </c>
      <c r="O432" s="7">
        <f t="shared" si="60"/>
        <v>0</v>
      </c>
      <c r="P432" s="7">
        <f t="shared" si="60"/>
        <v>634689.21</v>
      </c>
      <c r="Q432" s="7">
        <f t="shared" si="60"/>
        <v>0</v>
      </c>
      <c r="R432" s="7">
        <f t="shared" si="60"/>
        <v>0</v>
      </c>
      <c r="S432" s="7">
        <f t="shared" si="60"/>
        <v>0</v>
      </c>
      <c r="T432" s="7">
        <f t="shared" si="60"/>
        <v>0</v>
      </c>
      <c r="U432" s="7">
        <f t="shared" si="60"/>
        <v>0</v>
      </c>
      <c r="V432" s="25">
        <f>V433+V435</f>
        <v>0</v>
      </c>
      <c r="W432" s="26"/>
      <c r="X432" s="25">
        <f>X433+X435</f>
        <v>0</v>
      </c>
      <c r="Y432" s="26"/>
    </row>
    <row r="433" spans="2:25" ht="13.5" customHeight="1">
      <c r="B433" s="33"/>
      <c r="C433" s="34"/>
      <c r="D433" s="2"/>
      <c r="E433" s="2" t="s">
        <v>207</v>
      </c>
      <c r="F433" s="31" t="s">
        <v>208</v>
      </c>
      <c r="G433" s="32"/>
      <c r="H433" s="27">
        <v>636402</v>
      </c>
      <c r="I433" s="28"/>
      <c r="J433" s="8">
        <v>634689.21</v>
      </c>
      <c r="K433" s="8">
        <v>634689.21</v>
      </c>
      <c r="L433" s="8" t="s">
        <v>29</v>
      </c>
      <c r="M433" s="8" t="s">
        <v>29</v>
      </c>
      <c r="N433" s="8" t="s">
        <v>29</v>
      </c>
      <c r="O433" s="8" t="s">
        <v>29</v>
      </c>
      <c r="P433" s="8">
        <v>634689.21</v>
      </c>
      <c r="Q433" s="8" t="s">
        <v>29</v>
      </c>
      <c r="R433" s="8" t="s">
        <v>29</v>
      </c>
      <c r="S433" s="8" t="s">
        <v>29</v>
      </c>
      <c r="T433" s="8" t="s">
        <v>29</v>
      </c>
      <c r="U433" s="8" t="s">
        <v>29</v>
      </c>
      <c r="V433" s="27" t="s">
        <v>29</v>
      </c>
      <c r="W433" s="28"/>
      <c r="X433" s="27" t="s">
        <v>29</v>
      </c>
      <c r="Y433" s="28"/>
    </row>
    <row r="434" spans="2:25" ht="13.5" customHeight="1">
      <c r="B434" s="17"/>
      <c r="C434" s="18"/>
      <c r="D434" s="2"/>
      <c r="E434" s="2" t="s">
        <v>32</v>
      </c>
      <c r="F434" s="31" t="s">
        <v>33</v>
      </c>
      <c r="G434" s="32"/>
      <c r="H434" s="27">
        <v>2940</v>
      </c>
      <c r="I434" s="28"/>
      <c r="J434" s="8">
        <v>2937.95</v>
      </c>
      <c r="K434" s="8">
        <v>2937.95</v>
      </c>
      <c r="L434" s="8">
        <v>2937.95</v>
      </c>
      <c r="M434" s="8">
        <v>0</v>
      </c>
      <c r="N434" s="8">
        <v>2937.95</v>
      </c>
      <c r="O434" s="8">
        <v>0</v>
      </c>
      <c r="P434" s="8">
        <v>0</v>
      </c>
      <c r="Q434" s="8" t="s">
        <v>29</v>
      </c>
      <c r="R434" s="8" t="s">
        <v>29</v>
      </c>
      <c r="S434" s="8" t="s">
        <v>29</v>
      </c>
      <c r="T434" s="8" t="s">
        <v>29</v>
      </c>
      <c r="U434" s="8" t="s">
        <v>29</v>
      </c>
      <c r="V434" s="27" t="s">
        <v>29</v>
      </c>
      <c r="W434" s="28"/>
      <c r="X434" s="27" t="s">
        <v>29</v>
      </c>
      <c r="Y434" s="28"/>
    </row>
    <row r="435" spans="2:25" ht="13.5" customHeight="1">
      <c r="B435" s="33"/>
      <c r="C435" s="34"/>
      <c r="D435" s="2"/>
      <c r="E435" s="2" t="s">
        <v>34</v>
      </c>
      <c r="F435" s="31" t="s">
        <v>35</v>
      </c>
      <c r="G435" s="32"/>
      <c r="H435" s="27">
        <v>24779</v>
      </c>
      <c r="I435" s="28"/>
      <c r="J435" s="8">
        <v>24778.98</v>
      </c>
      <c r="K435" s="8">
        <v>24778.98</v>
      </c>
      <c r="L435" s="8">
        <v>24778.98</v>
      </c>
      <c r="M435" s="8" t="s">
        <v>29</v>
      </c>
      <c r="N435" s="8">
        <v>24778.98</v>
      </c>
      <c r="O435" s="8" t="s">
        <v>29</v>
      </c>
      <c r="P435" s="8" t="s">
        <v>29</v>
      </c>
      <c r="Q435" s="8" t="s">
        <v>29</v>
      </c>
      <c r="R435" s="8" t="s">
        <v>29</v>
      </c>
      <c r="S435" s="8" t="s">
        <v>29</v>
      </c>
      <c r="T435" s="8" t="s">
        <v>29</v>
      </c>
      <c r="U435" s="8" t="s">
        <v>29</v>
      </c>
      <c r="V435" s="27" t="s">
        <v>29</v>
      </c>
      <c r="W435" s="28"/>
      <c r="X435" s="27" t="s">
        <v>29</v>
      </c>
      <c r="Y435" s="28"/>
    </row>
    <row r="436" spans="2:25" ht="13.5" customHeight="1">
      <c r="B436" s="33" t="s">
        <v>281</v>
      </c>
      <c r="C436" s="34"/>
      <c r="D436" s="2"/>
      <c r="E436" s="2"/>
      <c r="F436" s="33" t="s">
        <v>283</v>
      </c>
      <c r="G436" s="34"/>
      <c r="H436" s="27">
        <f>H437</f>
        <v>131270</v>
      </c>
      <c r="I436" s="28"/>
      <c r="J436" s="8">
        <f>J437</f>
        <v>119470.59999999999</v>
      </c>
      <c r="K436" s="8">
        <f aca="true" t="shared" si="61" ref="K436:U436">K437</f>
        <v>119470.59999999999</v>
      </c>
      <c r="L436" s="8">
        <f t="shared" si="61"/>
        <v>0</v>
      </c>
      <c r="M436" s="8">
        <f t="shared" si="61"/>
        <v>0</v>
      </c>
      <c r="N436" s="8">
        <f t="shared" si="61"/>
        <v>0</v>
      </c>
      <c r="O436" s="8">
        <f t="shared" si="61"/>
        <v>0</v>
      </c>
      <c r="P436" s="8">
        <f t="shared" si="61"/>
        <v>0</v>
      </c>
      <c r="Q436" s="8">
        <f t="shared" si="61"/>
        <v>119470.59999999999</v>
      </c>
      <c r="R436" s="8">
        <f t="shared" si="61"/>
        <v>0</v>
      </c>
      <c r="S436" s="8">
        <f t="shared" si="61"/>
        <v>0</v>
      </c>
      <c r="T436" s="8">
        <f t="shared" si="61"/>
        <v>0</v>
      </c>
      <c r="U436" s="8">
        <f t="shared" si="61"/>
        <v>0</v>
      </c>
      <c r="V436" s="27">
        <f>V437</f>
        <v>0</v>
      </c>
      <c r="W436" s="28"/>
      <c r="X436" s="27">
        <f>X437</f>
        <v>0</v>
      </c>
      <c r="Y436" s="28"/>
    </row>
    <row r="437" spans="2:25" ht="13.5" customHeight="1">
      <c r="B437" s="17"/>
      <c r="C437" s="18"/>
      <c r="D437" s="2" t="s">
        <v>282</v>
      </c>
      <c r="E437" s="2"/>
      <c r="F437" s="31" t="s">
        <v>48</v>
      </c>
      <c r="G437" s="32"/>
      <c r="H437" s="27">
        <f>SUM(H438:H453)</f>
        <v>131270</v>
      </c>
      <c r="I437" s="28"/>
      <c r="J437" s="8">
        <f>SUM(J438:J453)</f>
        <v>119470.59999999999</v>
      </c>
      <c r="K437" s="8">
        <f aca="true" t="shared" si="62" ref="K437:U437">SUM(K438:K453)</f>
        <v>119470.59999999999</v>
      </c>
      <c r="L437" s="8">
        <f t="shared" si="62"/>
        <v>0</v>
      </c>
      <c r="M437" s="8">
        <f t="shared" si="62"/>
        <v>0</v>
      </c>
      <c r="N437" s="8">
        <f t="shared" si="62"/>
        <v>0</v>
      </c>
      <c r="O437" s="8">
        <f t="shared" si="62"/>
        <v>0</v>
      </c>
      <c r="P437" s="8">
        <f t="shared" si="62"/>
        <v>0</v>
      </c>
      <c r="Q437" s="8">
        <f t="shared" si="62"/>
        <v>119470.59999999999</v>
      </c>
      <c r="R437" s="8">
        <f t="shared" si="62"/>
        <v>0</v>
      </c>
      <c r="S437" s="8">
        <f t="shared" si="62"/>
        <v>0</v>
      </c>
      <c r="T437" s="8">
        <f t="shared" si="62"/>
        <v>0</v>
      </c>
      <c r="U437" s="8">
        <f t="shared" si="62"/>
        <v>0</v>
      </c>
      <c r="V437" s="27">
        <f>SUM(V438:V453)</f>
        <v>0</v>
      </c>
      <c r="W437" s="28"/>
      <c r="X437" s="27">
        <f>SUM(X438:X453)</f>
        <v>0</v>
      </c>
      <c r="Y437" s="28"/>
    </row>
    <row r="438" spans="2:25" ht="13.5" customHeight="1">
      <c r="B438" s="17"/>
      <c r="C438" s="18"/>
      <c r="D438" s="2"/>
      <c r="E438" s="2" t="s">
        <v>284</v>
      </c>
      <c r="F438" s="31" t="s">
        <v>50</v>
      </c>
      <c r="G438" s="32"/>
      <c r="H438" s="27">
        <v>39370</v>
      </c>
      <c r="I438" s="28"/>
      <c r="J438" s="8">
        <v>39369.86</v>
      </c>
      <c r="K438" s="8">
        <v>39369.86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39369.86</v>
      </c>
      <c r="R438" s="8">
        <v>0</v>
      </c>
      <c r="S438" s="8">
        <v>0</v>
      </c>
      <c r="T438" s="8">
        <v>0</v>
      </c>
      <c r="U438" s="8">
        <v>0</v>
      </c>
      <c r="V438" s="27">
        <v>0</v>
      </c>
      <c r="W438" s="28"/>
      <c r="X438" s="27">
        <v>0</v>
      </c>
      <c r="Y438" s="28"/>
    </row>
    <row r="439" spans="2:25" ht="13.5" customHeight="1">
      <c r="B439" s="17"/>
      <c r="C439" s="18"/>
      <c r="D439" s="2"/>
      <c r="E439" s="2" t="s">
        <v>285</v>
      </c>
      <c r="F439" s="31" t="s">
        <v>50</v>
      </c>
      <c r="G439" s="32"/>
      <c r="H439" s="27">
        <v>2094</v>
      </c>
      <c r="I439" s="28"/>
      <c r="J439" s="8">
        <v>2093.2</v>
      </c>
      <c r="K439" s="8">
        <v>2093.2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2093.2</v>
      </c>
      <c r="R439" s="8">
        <v>0</v>
      </c>
      <c r="S439" s="8">
        <v>0</v>
      </c>
      <c r="T439" s="8">
        <v>0</v>
      </c>
      <c r="U439" s="8">
        <v>0</v>
      </c>
      <c r="V439" s="27">
        <v>0</v>
      </c>
      <c r="W439" s="28"/>
      <c r="X439" s="27">
        <v>0</v>
      </c>
      <c r="Y439" s="28"/>
    </row>
    <row r="440" spans="2:25" ht="13.5" customHeight="1">
      <c r="B440" s="17"/>
      <c r="C440" s="18"/>
      <c r="D440" s="2"/>
      <c r="E440" s="2" t="s">
        <v>286</v>
      </c>
      <c r="F440" s="31" t="s">
        <v>52</v>
      </c>
      <c r="G440" s="32"/>
      <c r="H440" s="27">
        <v>5906</v>
      </c>
      <c r="I440" s="28"/>
      <c r="J440" s="8">
        <v>5905.09</v>
      </c>
      <c r="K440" s="8">
        <v>5905.09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5905.09</v>
      </c>
      <c r="R440" s="8">
        <v>0</v>
      </c>
      <c r="S440" s="8">
        <v>0</v>
      </c>
      <c r="T440" s="8">
        <v>0</v>
      </c>
      <c r="U440" s="8">
        <v>0</v>
      </c>
      <c r="V440" s="27">
        <v>0</v>
      </c>
      <c r="W440" s="28"/>
      <c r="X440" s="27">
        <v>0</v>
      </c>
      <c r="Y440" s="28"/>
    </row>
    <row r="441" spans="2:25" ht="13.5" customHeight="1">
      <c r="B441" s="17"/>
      <c r="C441" s="18"/>
      <c r="D441" s="2"/>
      <c r="E441" s="2" t="s">
        <v>287</v>
      </c>
      <c r="F441" s="31" t="s">
        <v>52</v>
      </c>
      <c r="G441" s="32"/>
      <c r="H441" s="27">
        <v>313</v>
      </c>
      <c r="I441" s="28"/>
      <c r="J441" s="8">
        <v>312.62</v>
      </c>
      <c r="K441" s="8">
        <v>312.62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312.62</v>
      </c>
      <c r="R441" s="8">
        <v>0</v>
      </c>
      <c r="S441" s="8">
        <v>0</v>
      </c>
      <c r="T441" s="8">
        <v>0</v>
      </c>
      <c r="U441" s="8">
        <v>0</v>
      </c>
      <c r="V441" s="27">
        <v>0</v>
      </c>
      <c r="W441" s="28"/>
      <c r="X441" s="27">
        <v>0</v>
      </c>
      <c r="Y441" s="28"/>
    </row>
    <row r="442" spans="2:25" ht="13.5" customHeight="1">
      <c r="B442" s="17"/>
      <c r="C442" s="18"/>
      <c r="D442" s="2"/>
      <c r="E442" s="2" t="s">
        <v>288</v>
      </c>
      <c r="F442" s="31" t="s">
        <v>54</v>
      </c>
      <c r="G442" s="32"/>
      <c r="H442" s="27">
        <v>947</v>
      </c>
      <c r="I442" s="28"/>
      <c r="J442" s="8">
        <v>946.6</v>
      </c>
      <c r="K442" s="8">
        <v>946.6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946.6</v>
      </c>
      <c r="R442" s="8">
        <v>0</v>
      </c>
      <c r="S442" s="8">
        <v>0</v>
      </c>
      <c r="T442" s="8">
        <v>0</v>
      </c>
      <c r="U442" s="8">
        <v>0</v>
      </c>
      <c r="V442" s="27">
        <v>0</v>
      </c>
      <c r="W442" s="28"/>
      <c r="X442" s="27">
        <v>0</v>
      </c>
      <c r="Y442" s="28"/>
    </row>
    <row r="443" spans="2:25" ht="13.5" customHeight="1">
      <c r="B443" s="17"/>
      <c r="C443" s="18"/>
      <c r="D443" s="2"/>
      <c r="E443" s="2" t="s">
        <v>289</v>
      </c>
      <c r="F443" s="31" t="s">
        <v>54</v>
      </c>
      <c r="G443" s="32"/>
      <c r="H443" s="27">
        <v>51</v>
      </c>
      <c r="I443" s="28"/>
      <c r="J443" s="8">
        <v>50.11</v>
      </c>
      <c r="K443" s="8">
        <v>50.11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50.11</v>
      </c>
      <c r="R443" s="8">
        <v>0</v>
      </c>
      <c r="S443" s="8">
        <v>0</v>
      </c>
      <c r="T443" s="8">
        <v>0</v>
      </c>
      <c r="U443" s="8">
        <v>0</v>
      </c>
      <c r="V443" s="27">
        <v>0</v>
      </c>
      <c r="W443" s="28"/>
      <c r="X443" s="27">
        <v>0</v>
      </c>
      <c r="Y443" s="28"/>
    </row>
    <row r="444" spans="2:25" ht="13.5" customHeight="1">
      <c r="B444" s="17"/>
      <c r="C444" s="18"/>
      <c r="D444" s="2"/>
      <c r="E444" s="2" t="s">
        <v>290</v>
      </c>
      <c r="F444" s="31" t="s">
        <v>87</v>
      </c>
      <c r="G444" s="32"/>
      <c r="H444" s="27">
        <v>5223</v>
      </c>
      <c r="I444" s="28"/>
      <c r="J444" s="8">
        <v>4854.59</v>
      </c>
      <c r="K444" s="8">
        <v>4854.59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4854.59</v>
      </c>
      <c r="R444" s="8">
        <v>0</v>
      </c>
      <c r="S444" s="8">
        <v>0</v>
      </c>
      <c r="T444" s="8">
        <v>0</v>
      </c>
      <c r="U444" s="8">
        <v>0</v>
      </c>
      <c r="V444" s="27">
        <v>0</v>
      </c>
      <c r="W444" s="28"/>
      <c r="X444" s="27">
        <v>0</v>
      </c>
      <c r="Y444" s="28"/>
    </row>
    <row r="445" spans="2:25" ht="13.5" customHeight="1">
      <c r="B445" s="17"/>
      <c r="C445" s="18"/>
      <c r="D445" s="2"/>
      <c r="E445" s="2" t="s">
        <v>291</v>
      </c>
      <c r="F445" s="31" t="s">
        <v>87</v>
      </c>
      <c r="G445" s="32"/>
      <c r="H445" s="27">
        <v>277</v>
      </c>
      <c r="I445" s="28"/>
      <c r="J445" s="8">
        <v>172.19</v>
      </c>
      <c r="K445" s="8">
        <v>172.19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172.19</v>
      </c>
      <c r="R445" s="8">
        <v>0</v>
      </c>
      <c r="S445" s="8">
        <v>0</v>
      </c>
      <c r="T445" s="8">
        <v>0</v>
      </c>
      <c r="U445" s="8">
        <v>0</v>
      </c>
      <c r="V445" s="27">
        <v>0</v>
      </c>
      <c r="W445" s="28"/>
      <c r="X445" s="27">
        <v>0</v>
      </c>
      <c r="Y445" s="28"/>
    </row>
    <row r="446" spans="2:25" ht="13.5" customHeight="1">
      <c r="B446" s="17"/>
      <c r="C446" s="18"/>
      <c r="D446" s="2"/>
      <c r="E446" s="2" t="s">
        <v>292</v>
      </c>
      <c r="F446" s="31" t="s">
        <v>33</v>
      </c>
      <c r="G446" s="32"/>
      <c r="H446" s="27">
        <v>19272</v>
      </c>
      <c r="I446" s="28"/>
      <c r="J446" s="8">
        <v>19271.11</v>
      </c>
      <c r="K446" s="8">
        <v>19271.11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19271.11</v>
      </c>
      <c r="R446" s="8">
        <v>0</v>
      </c>
      <c r="S446" s="8">
        <v>0</v>
      </c>
      <c r="T446" s="8">
        <v>0</v>
      </c>
      <c r="U446" s="8">
        <v>0</v>
      </c>
      <c r="V446" s="27">
        <v>0</v>
      </c>
      <c r="W446" s="28"/>
      <c r="X446" s="27">
        <v>0</v>
      </c>
      <c r="Y446" s="28"/>
    </row>
    <row r="447" spans="2:25" ht="13.5" customHeight="1">
      <c r="B447" s="17"/>
      <c r="C447" s="18"/>
      <c r="D447" s="2"/>
      <c r="E447" s="2" t="s">
        <v>293</v>
      </c>
      <c r="F447" s="31" t="s">
        <v>33</v>
      </c>
      <c r="G447" s="32"/>
      <c r="H447" s="27">
        <v>1015</v>
      </c>
      <c r="I447" s="28"/>
      <c r="J447" s="8">
        <v>1004.83</v>
      </c>
      <c r="K447" s="8">
        <v>1004.83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1004.83</v>
      </c>
      <c r="R447" s="8">
        <v>0</v>
      </c>
      <c r="S447" s="8">
        <v>0</v>
      </c>
      <c r="T447" s="8">
        <v>0</v>
      </c>
      <c r="U447" s="8">
        <v>0</v>
      </c>
      <c r="V447" s="27">
        <v>0</v>
      </c>
      <c r="W447" s="28"/>
      <c r="X447" s="27">
        <v>0</v>
      </c>
      <c r="Y447" s="28"/>
    </row>
    <row r="448" spans="2:25" ht="13.5" customHeight="1">
      <c r="B448" s="17"/>
      <c r="C448" s="18"/>
      <c r="D448" s="2"/>
      <c r="E448" s="2" t="s">
        <v>294</v>
      </c>
      <c r="F448" s="31" t="s">
        <v>35</v>
      </c>
      <c r="G448" s="32"/>
      <c r="H448" s="27">
        <v>51734</v>
      </c>
      <c r="I448" s="28"/>
      <c r="J448" s="8">
        <v>42041.32</v>
      </c>
      <c r="K448" s="8">
        <v>42041.32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42041.32</v>
      </c>
      <c r="R448" s="8">
        <v>0</v>
      </c>
      <c r="S448" s="8">
        <v>0</v>
      </c>
      <c r="T448" s="8">
        <v>0</v>
      </c>
      <c r="U448" s="8">
        <v>0</v>
      </c>
      <c r="V448" s="27">
        <v>0</v>
      </c>
      <c r="W448" s="28"/>
      <c r="X448" s="27">
        <v>0</v>
      </c>
      <c r="Y448" s="28"/>
    </row>
    <row r="449" spans="2:25" ht="13.5" customHeight="1">
      <c r="B449" s="17"/>
      <c r="C449" s="18"/>
      <c r="D449" s="2"/>
      <c r="E449" s="2" t="s">
        <v>295</v>
      </c>
      <c r="F449" s="31" t="s">
        <v>35</v>
      </c>
      <c r="G449" s="32"/>
      <c r="H449" s="27">
        <v>2732</v>
      </c>
      <c r="I449" s="28"/>
      <c r="J449" s="8">
        <v>2317.02</v>
      </c>
      <c r="K449" s="8">
        <v>2317.02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2317.02</v>
      </c>
      <c r="R449" s="8">
        <v>0</v>
      </c>
      <c r="S449" s="8">
        <v>0</v>
      </c>
      <c r="T449" s="8">
        <v>0</v>
      </c>
      <c r="U449" s="8">
        <v>0</v>
      </c>
      <c r="V449" s="27">
        <v>0</v>
      </c>
      <c r="W449" s="28"/>
      <c r="X449" s="27">
        <v>0</v>
      </c>
      <c r="Y449" s="28"/>
    </row>
    <row r="450" spans="2:25" ht="26.25" customHeight="1">
      <c r="B450" s="17"/>
      <c r="C450" s="18"/>
      <c r="D450" s="2"/>
      <c r="E450" s="2" t="s">
        <v>296</v>
      </c>
      <c r="F450" s="31" t="s">
        <v>124</v>
      </c>
      <c r="G450" s="32"/>
      <c r="H450" s="27">
        <v>162</v>
      </c>
      <c r="I450" s="28"/>
      <c r="J450" s="8">
        <v>161.45</v>
      </c>
      <c r="K450" s="8">
        <v>161.45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161.45</v>
      </c>
      <c r="R450" s="8">
        <v>0</v>
      </c>
      <c r="S450" s="8">
        <v>0</v>
      </c>
      <c r="T450" s="8">
        <v>0</v>
      </c>
      <c r="U450" s="8">
        <v>0</v>
      </c>
      <c r="V450" s="27">
        <v>0</v>
      </c>
      <c r="W450" s="28"/>
      <c r="X450" s="27">
        <v>0</v>
      </c>
      <c r="Y450" s="28"/>
    </row>
    <row r="451" spans="2:25" ht="26.25" customHeight="1">
      <c r="B451" s="17"/>
      <c r="C451" s="18"/>
      <c r="D451" s="2"/>
      <c r="E451" s="2" t="s">
        <v>297</v>
      </c>
      <c r="F451" s="31" t="s">
        <v>124</v>
      </c>
      <c r="G451" s="32"/>
      <c r="H451" s="27">
        <v>9</v>
      </c>
      <c r="I451" s="28"/>
      <c r="J451" s="8">
        <v>8.55</v>
      </c>
      <c r="K451" s="8">
        <v>8.55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8.55</v>
      </c>
      <c r="R451" s="8">
        <v>0</v>
      </c>
      <c r="S451" s="8">
        <v>0</v>
      </c>
      <c r="T451" s="8">
        <v>0</v>
      </c>
      <c r="U451" s="8">
        <v>0</v>
      </c>
      <c r="V451" s="27">
        <v>0</v>
      </c>
      <c r="W451" s="28"/>
      <c r="X451" s="27">
        <v>0</v>
      </c>
      <c r="Y451" s="28"/>
    </row>
    <row r="452" spans="2:25" ht="13.5" customHeight="1">
      <c r="B452" s="17"/>
      <c r="C452" s="18"/>
      <c r="D452" s="2"/>
      <c r="E452" s="2" t="s">
        <v>298</v>
      </c>
      <c r="F452" s="31" t="s">
        <v>37</v>
      </c>
      <c r="G452" s="32"/>
      <c r="H452" s="27">
        <v>2056</v>
      </c>
      <c r="I452" s="28"/>
      <c r="J452" s="8">
        <v>913.69</v>
      </c>
      <c r="K452" s="8">
        <v>913.69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913.69</v>
      </c>
      <c r="R452" s="8">
        <v>0</v>
      </c>
      <c r="S452" s="8">
        <v>0</v>
      </c>
      <c r="T452" s="8">
        <v>0</v>
      </c>
      <c r="U452" s="8">
        <v>0</v>
      </c>
      <c r="V452" s="27">
        <v>0</v>
      </c>
      <c r="W452" s="28"/>
      <c r="X452" s="27">
        <v>0</v>
      </c>
      <c r="Y452" s="28"/>
    </row>
    <row r="453" spans="2:25" ht="13.5" customHeight="1">
      <c r="B453" s="17"/>
      <c r="C453" s="18"/>
      <c r="D453" s="2"/>
      <c r="E453" s="2" t="s">
        <v>299</v>
      </c>
      <c r="F453" s="31" t="s">
        <v>37</v>
      </c>
      <c r="G453" s="32"/>
      <c r="H453" s="27">
        <v>109</v>
      </c>
      <c r="I453" s="28"/>
      <c r="J453" s="8">
        <v>48.37</v>
      </c>
      <c r="K453" s="8">
        <v>48.37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48.37</v>
      </c>
      <c r="R453" s="8">
        <v>0</v>
      </c>
      <c r="S453" s="8">
        <v>0</v>
      </c>
      <c r="T453" s="8">
        <v>0</v>
      </c>
      <c r="U453" s="8">
        <v>0</v>
      </c>
      <c r="V453" s="27">
        <v>0</v>
      </c>
      <c r="W453" s="28"/>
      <c r="X453" s="27">
        <v>0</v>
      </c>
      <c r="Y453" s="28"/>
    </row>
    <row r="454" spans="2:25" ht="13.5" customHeight="1">
      <c r="B454" s="44" t="s">
        <v>226</v>
      </c>
      <c r="C454" s="45"/>
      <c r="D454" s="1"/>
      <c r="E454" s="1"/>
      <c r="F454" s="29" t="s">
        <v>227</v>
      </c>
      <c r="G454" s="30"/>
      <c r="H454" s="25">
        <f>H455+H461</f>
        <v>302821</v>
      </c>
      <c r="I454" s="26"/>
      <c r="J454" s="7">
        <f aca="true" t="shared" si="63" ref="J454:V454">J455+J461</f>
        <v>282643.41000000003</v>
      </c>
      <c r="K454" s="7">
        <f t="shared" si="63"/>
        <v>282643.41000000003</v>
      </c>
      <c r="L454" s="7">
        <f t="shared" si="63"/>
        <v>88036.81</v>
      </c>
      <c r="M454" s="7">
        <f t="shared" si="63"/>
        <v>69925.69</v>
      </c>
      <c r="N454" s="7">
        <f t="shared" si="63"/>
        <v>18111.12</v>
      </c>
      <c r="O454" s="7">
        <f t="shared" si="63"/>
        <v>0</v>
      </c>
      <c r="P454" s="7">
        <f t="shared" si="63"/>
        <v>194606.6</v>
      </c>
      <c r="Q454" s="7">
        <f t="shared" si="63"/>
        <v>0</v>
      </c>
      <c r="R454" s="7">
        <f t="shared" si="63"/>
        <v>0</v>
      </c>
      <c r="S454" s="7">
        <f t="shared" si="63"/>
        <v>0</v>
      </c>
      <c r="T454" s="7">
        <f t="shared" si="63"/>
        <v>0</v>
      </c>
      <c r="U454" s="7">
        <f t="shared" si="63"/>
        <v>0</v>
      </c>
      <c r="V454" s="25">
        <f t="shared" si="63"/>
        <v>0</v>
      </c>
      <c r="W454" s="26"/>
      <c r="X454" s="25">
        <f>X455+X461</f>
        <v>0</v>
      </c>
      <c r="Y454" s="26"/>
    </row>
    <row r="455" spans="2:25" ht="13.5" customHeight="1">
      <c r="B455" s="44"/>
      <c r="C455" s="45"/>
      <c r="D455" s="1" t="s">
        <v>228</v>
      </c>
      <c r="E455" s="1"/>
      <c r="F455" s="29" t="s">
        <v>229</v>
      </c>
      <c r="G455" s="30"/>
      <c r="H455" s="25">
        <f>SUM(H456:H460)</f>
        <v>38160</v>
      </c>
      <c r="I455" s="26"/>
      <c r="J455" s="7">
        <f>SUM(J456:J460)</f>
        <v>36770.990000000005</v>
      </c>
      <c r="K455" s="7">
        <f aca="true" t="shared" si="64" ref="K455:U456">SUM(K456:K460)</f>
        <v>36770.990000000005</v>
      </c>
      <c r="L455" s="7">
        <f t="shared" si="64"/>
        <v>36770.990000000005</v>
      </c>
      <c r="M455" s="7">
        <f t="shared" si="64"/>
        <v>36525.69</v>
      </c>
      <c r="N455" s="7">
        <f t="shared" si="64"/>
        <v>245.3</v>
      </c>
      <c r="O455" s="7">
        <f t="shared" si="64"/>
        <v>0</v>
      </c>
      <c r="P455" s="7">
        <f t="shared" si="64"/>
        <v>0</v>
      </c>
      <c r="Q455" s="7">
        <f t="shared" si="64"/>
        <v>0</v>
      </c>
      <c r="R455" s="7">
        <f t="shared" si="64"/>
        <v>0</v>
      </c>
      <c r="S455" s="7">
        <f t="shared" si="64"/>
        <v>0</v>
      </c>
      <c r="T455" s="7">
        <f t="shared" si="64"/>
        <v>0</v>
      </c>
      <c r="U455" s="7">
        <f t="shared" si="64"/>
        <v>0</v>
      </c>
      <c r="V455" s="25">
        <f>SUM(V456:V460)</f>
        <v>0</v>
      </c>
      <c r="W455" s="26"/>
      <c r="X455" s="25">
        <f>SUM(X456:X460)</f>
        <v>0</v>
      </c>
      <c r="Y455" s="26"/>
    </row>
    <row r="456" spans="2:25" ht="13.5" customHeight="1">
      <c r="B456" s="14"/>
      <c r="C456" s="15"/>
      <c r="D456" s="1"/>
      <c r="E456" s="1" t="s">
        <v>49</v>
      </c>
      <c r="F456" s="31" t="s">
        <v>50</v>
      </c>
      <c r="G456" s="32"/>
      <c r="H456" s="27">
        <v>5879</v>
      </c>
      <c r="I456" s="28"/>
      <c r="J456" s="7">
        <v>5630.6</v>
      </c>
      <c r="K456" s="7">
        <v>5630.6</v>
      </c>
      <c r="L456" s="7">
        <v>5630.6</v>
      </c>
      <c r="M456" s="7">
        <v>5630.6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f t="shared" si="64"/>
        <v>0</v>
      </c>
      <c r="V456" s="25">
        <f>SUM(V457:V461)</f>
        <v>0</v>
      </c>
      <c r="W456" s="26"/>
      <c r="X456" s="25">
        <f>SUM(X457:X461)</f>
        <v>0</v>
      </c>
      <c r="Y456" s="26"/>
    </row>
    <row r="457" spans="2:25" ht="13.5" customHeight="1">
      <c r="B457" s="33"/>
      <c r="C457" s="34"/>
      <c r="D457" s="2"/>
      <c r="E457" s="2" t="s">
        <v>51</v>
      </c>
      <c r="F457" s="31" t="s">
        <v>52</v>
      </c>
      <c r="G457" s="32"/>
      <c r="H457" s="27">
        <v>3620</v>
      </c>
      <c r="I457" s="28"/>
      <c r="J457" s="8">
        <v>3440.67</v>
      </c>
      <c r="K457" s="8">
        <v>3440.67</v>
      </c>
      <c r="L457" s="8">
        <v>3440.67</v>
      </c>
      <c r="M457" s="8">
        <v>3440.67</v>
      </c>
      <c r="N457" s="8" t="s">
        <v>29</v>
      </c>
      <c r="O457" s="8" t="s">
        <v>29</v>
      </c>
      <c r="P457" s="8" t="s">
        <v>29</v>
      </c>
      <c r="Q457" s="8" t="s">
        <v>29</v>
      </c>
      <c r="R457" s="8" t="s">
        <v>29</v>
      </c>
      <c r="S457" s="8" t="s">
        <v>29</v>
      </c>
      <c r="T457" s="8" t="s">
        <v>29</v>
      </c>
      <c r="U457" s="8" t="s">
        <v>29</v>
      </c>
      <c r="V457" s="27" t="s">
        <v>29</v>
      </c>
      <c r="W457" s="28"/>
      <c r="X457" s="27" t="s">
        <v>29</v>
      </c>
      <c r="Y457" s="28"/>
    </row>
    <row r="458" spans="2:25" ht="13.5" customHeight="1">
      <c r="B458" s="33"/>
      <c r="C458" s="34"/>
      <c r="D458" s="2"/>
      <c r="E458" s="2" t="s">
        <v>53</v>
      </c>
      <c r="F458" s="31" t="s">
        <v>54</v>
      </c>
      <c r="G458" s="32"/>
      <c r="H458" s="27">
        <v>500</v>
      </c>
      <c r="I458" s="28"/>
      <c r="J458" s="8">
        <v>474.42</v>
      </c>
      <c r="K458" s="8">
        <v>474.42</v>
      </c>
      <c r="L458" s="8">
        <v>474.42</v>
      </c>
      <c r="M458" s="8">
        <v>474.42</v>
      </c>
      <c r="N458" s="8" t="s">
        <v>29</v>
      </c>
      <c r="O458" s="8" t="s">
        <v>29</v>
      </c>
      <c r="P458" s="8" t="s">
        <v>29</v>
      </c>
      <c r="Q458" s="8" t="s">
        <v>29</v>
      </c>
      <c r="R458" s="8" t="s">
        <v>29</v>
      </c>
      <c r="S458" s="8" t="s">
        <v>29</v>
      </c>
      <c r="T458" s="8" t="s">
        <v>29</v>
      </c>
      <c r="U458" s="8" t="s">
        <v>29</v>
      </c>
      <c r="V458" s="27" t="s">
        <v>29</v>
      </c>
      <c r="W458" s="28"/>
      <c r="X458" s="27" t="s">
        <v>29</v>
      </c>
      <c r="Y458" s="28"/>
    </row>
    <row r="459" spans="2:25" ht="13.5" customHeight="1">
      <c r="B459" s="33"/>
      <c r="C459" s="34"/>
      <c r="D459" s="2"/>
      <c r="E459" s="2" t="s">
        <v>86</v>
      </c>
      <c r="F459" s="31" t="s">
        <v>87</v>
      </c>
      <c r="G459" s="32"/>
      <c r="H459" s="27">
        <v>27915</v>
      </c>
      <c r="I459" s="28"/>
      <c r="J459" s="8">
        <v>26980</v>
      </c>
      <c r="K459" s="8">
        <v>26980</v>
      </c>
      <c r="L459" s="8">
        <v>26980</v>
      </c>
      <c r="M459" s="8">
        <v>26980</v>
      </c>
      <c r="N459" s="8" t="s">
        <v>29</v>
      </c>
      <c r="O459" s="8" t="s">
        <v>29</v>
      </c>
      <c r="P459" s="8" t="s">
        <v>29</v>
      </c>
      <c r="Q459" s="8" t="s">
        <v>29</v>
      </c>
      <c r="R459" s="8" t="s">
        <v>29</v>
      </c>
      <c r="S459" s="8" t="s">
        <v>29</v>
      </c>
      <c r="T459" s="8" t="s">
        <v>29</v>
      </c>
      <c r="U459" s="8" t="s">
        <v>29</v>
      </c>
      <c r="V459" s="27" t="s">
        <v>29</v>
      </c>
      <c r="W459" s="28"/>
      <c r="X459" s="27" t="s">
        <v>29</v>
      </c>
      <c r="Y459" s="28"/>
    </row>
    <row r="460" spans="2:25" ht="17.25" customHeight="1">
      <c r="B460" s="33"/>
      <c r="C460" s="34"/>
      <c r="D460" s="2"/>
      <c r="E460" s="2" t="s">
        <v>166</v>
      </c>
      <c r="F460" s="31" t="s">
        <v>167</v>
      </c>
      <c r="G460" s="32"/>
      <c r="H460" s="27">
        <v>246</v>
      </c>
      <c r="I460" s="28"/>
      <c r="J460" s="8">
        <v>245.3</v>
      </c>
      <c r="K460" s="8">
        <v>245.3</v>
      </c>
      <c r="L460" s="8">
        <v>245.3</v>
      </c>
      <c r="M460" s="8" t="s">
        <v>29</v>
      </c>
      <c r="N460" s="8">
        <v>245.3</v>
      </c>
      <c r="O460" s="8" t="s">
        <v>29</v>
      </c>
      <c r="P460" s="8" t="s">
        <v>29</v>
      </c>
      <c r="Q460" s="8" t="s">
        <v>29</v>
      </c>
      <c r="R460" s="8" t="s">
        <v>29</v>
      </c>
      <c r="S460" s="8" t="s">
        <v>29</v>
      </c>
      <c r="T460" s="8" t="s">
        <v>29</v>
      </c>
      <c r="U460" s="8" t="s">
        <v>29</v>
      </c>
      <c r="V460" s="27" t="s">
        <v>29</v>
      </c>
      <c r="W460" s="28"/>
      <c r="X460" s="27" t="s">
        <v>29</v>
      </c>
      <c r="Y460" s="28"/>
    </row>
    <row r="461" spans="2:25" ht="13.5" customHeight="1">
      <c r="B461" s="44"/>
      <c r="C461" s="45"/>
      <c r="D461" s="1" t="s">
        <v>230</v>
      </c>
      <c r="E461" s="1"/>
      <c r="F461" s="29" t="s">
        <v>231</v>
      </c>
      <c r="G461" s="30"/>
      <c r="H461" s="25">
        <f>SUM(H462:H467)</f>
        <v>264661</v>
      </c>
      <c r="I461" s="26"/>
      <c r="J461" s="7">
        <f>SUM(J462:J467)</f>
        <v>245872.42</v>
      </c>
      <c r="K461" s="7">
        <f aca="true" t="shared" si="65" ref="K461:U461">SUM(K462:K467)</f>
        <v>245872.42</v>
      </c>
      <c r="L461" s="7">
        <f t="shared" si="65"/>
        <v>51265.82</v>
      </c>
      <c r="M461" s="7">
        <f t="shared" si="65"/>
        <v>33400</v>
      </c>
      <c r="N461" s="7">
        <f t="shared" si="65"/>
        <v>17865.82</v>
      </c>
      <c r="O461" s="7">
        <f t="shared" si="65"/>
        <v>0</v>
      </c>
      <c r="P461" s="7">
        <f t="shared" si="65"/>
        <v>194606.6</v>
      </c>
      <c r="Q461" s="7">
        <f t="shared" si="65"/>
        <v>0</v>
      </c>
      <c r="R461" s="7">
        <f t="shared" si="65"/>
        <v>0</v>
      </c>
      <c r="S461" s="7">
        <f t="shared" si="65"/>
        <v>0</v>
      </c>
      <c r="T461" s="7">
        <f t="shared" si="65"/>
        <v>0</v>
      </c>
      <c r="U461" s="7">
        <f t="shared" si="65"/>
        <v>0</v>
      </c>
      <c r="V461" s="25">
        <f>SUM(V462:V467)</f>
        <v>0</v>
      </c>
      <c r="W461" s="26"/>
      <c r="X461" s="25">
        <f>SUM(X462:X467)</f>
        <v>0</v>
      </c>
      <c r="Y461" s="26"/>
    </row>
    <row r="462" spans="2:25" ht="13.5" customHeight="1">
      <c r="B462" s="33"/>
      <c r="C462" s="34"/>
      <c r="D462" s="2"/>
      <c r="E462" s="2" t="s">
        <v>232</v>
      </c>
      <c r="F462" s="31" t="s">
        <v>233</v>
      </c>
      <c r="G462" s="32"/>
      <c r="H462" s="27">
        <v>189158</v>
      </c>
      <c r="I462" s="28"/>
      <c r="J462" s="8">
        <v>189146.6</v>
      </c>
      <c r="K462" s="8">
        <v>189146.6</v>
      </c>
      <c r="L462" s="8" t="s">
        <v>29</v>
      </c>
      <c r="M462" s="8" t="s">
        <v>29</v>
      </c>
      <c r="N462" s="8" t="s">
        <v>29</v>
      </c>
      <c r="O462" s="8" t="s">
        <v>29</v>
      </c>
      <c r="P462" s="8">
        <v>189146.6</v>
      </c>
      <c r="Q462" s="8" t="s">
        <v>29</v>
      </c>
      <c r="R462" s="8" t="s">
        <v>29</v>
      </c>
      <c r="S462" s="8" t="s">
        <v>29</v>
      </c>
      <c r="T462" s="8" t="s">
        <v>29</v>
      </c>
      <c r="U462" s="8" t="s">
        <v>29</v>
      </c>
      <c r="V462" s="27" t="s">
        <v>29</v>
      </c>
      <c r="W462" s="28"/>
      <c r="X462" s="27" t="s">
        <v>29</v>
      </c>
      <c r="Y462" s="28"/>
    </row>
    <row r="463" spans="2:25" ht="13.5" customHeight="1">
      <c r="B463" s="33"/>
      <c r="C463" s="34"/>
      <c r="D463" s="2"/>
      <c r="E463" s="2" t="s">
        <v>234</v>
      </c>
      <c r="F463" s="31" t="s">
        <v>235</v>
      </c>
      <c r="G463" s="32"/>
      <c r="H463" s="27">
        <v>5460</v>
      </c>
      <c r="I463" s="28"/>
      <c r="J463" s="8">
        <v>5460</v>
      </c>
      <c r="K463" s="8">
        <v>5460</v>
      </c>
      <c r="L463" s="8" t="s">
        <v>29</v>
      </c>
      <c r="M463" s="8" t="s">
        <v>29</v>
      </c>
      <c r="N463" s="8" t="s">
        <v>29</v>
      </c>
      <c r="O463" s="8" t="s">
        <v>29</v>
      </c>
      <c r="P463" s="8">
        <v>5460</v>
      </c>
      <c r="Q463" s="8" t="s">
        <v>29</v>
      </c>
      <c r="R463" s="8" t="s">
        <v>29</v>
      </c>
      <c r="S463" s="8" t="s">
        <v>29</v>
      </c>
      <c r="T463" s="8" t="s">
        <v>29</v>
      </c>
      <c r="U463" s="8" t="s">
        <v>29</v>
      </c>
      <c r="V463" s="27" t="s">
        <v>29</v>
      </c>
      <c r="W463" s="28"/>
      <c r="X463" s="27" t="s">
        <v>29</v>
      </c>
      <c r="Y463" s="28"/>
    </row>
    <row r="464" spans="2:25" ht="13.5" customHeight="1">
      <c r="B464" s="17"/>
      <c r="C464" s="18"/>
      <c r="D464" s="2"/>
      <c r="E464" s="2" t="s">
        <v>49</v>
      </c>
      <c r="F464" s="31" t="s">
        <v>50</v>
      </c>
      <c r="G464" s="32"/>
      <c r="H464" s="27">
        <v>34321</v>
      </c>
      <c r="I464" s="28"/>
      <c r="J464" s="8">
        <v>26138</v>
      </c>
      <c r="K464" s="8">
        <v>26138</v>
      </c>
      <c r="L464" s="8">
        <v>26138</v>
      </c>
      <c r="M464" s="8">
        <v>26138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 t="s">
        <v>29</v>
      </c>
      <c r="U464" s="8" t="s">
        <v>29</v>
      </c>
      <c r="V464" s="27" t="s">
        <v>29</v>
      </c>
      <c r="W464" s="28"/>
      <c r="X464" s="27" t="s">
        <v>29</v>
      </c>
      <c r="Y464" s="28"/>
    </row>
    <row r="465" spans="2:25" ht="13.5" customHeight="1">
      <c r="B465" s="17"/>
      <c r="C465" s="18"/>
      <c r="D465" s="2"/>
      <c r="E465" s="2" t="s">
        <v>51</v>
      </c>
      <c r="F465" s="31" t="s">
        <v>52</v>
      </c>
      <c r="G465" s="32"/>
      <c r="H465" s="27">
        <v>6421</v>
      </c>
      <c r="I465" s="28"/>
      <c r="J465" s="8">
        <v>6421</v>
      </c>
      <c r="K465" s="8">
        <v>6421</v>
      </c>
      <c r="L465" s="8">
        <v>6421</v>
      </c>
      <c r="M465" s="8">
        <v>6421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 t="s">
        <v>29</v>
      </c>
      <c r="U465" s="8" t="s">
        <v>29</v>
      </c>
      <c r="V465" s="27" t="s">
        <v>29</v>
      </c>
      <c r="W465" s="28"/>
      <c r="X465" s="27" t="s">
        <v>29</v>
      </c>
      <c r="Y465" s="28"/>
    </row>
    <row r="466" spans="2:25" ht="13.5" customHeight="1">
      <c r="B466" s="17"/>
      <c r="C466" s="18"/>
      <c r="D466" s="2"/>
      <c r="E466" s="2" t="s">
        <v>53</v>
      </c>
      <c r="F466" s="31" t="s">
        <v>54</v>
      </c>
      <c r="G466" s="32"/>
      <c r="H466" s="27">
        <v>841</v>
      </c>
      <c r="I466" s="28"/>
      <c r="J466" s="8">
        <v>841</v>
      </c>
      <c r="K466" s="8">
        <v>841</v>
      </c>
      <c r="L466" s="8">
        <v>841</v>
      </c>
      <c r="M466" s="8">
        <v>841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 t="s">
        <v>29</v>
      </c>
      <c r="U466" s="8" t="s">
        <v>29</v>
      </c>
      <c r="V466" s="27" t="s">
        <v>29</v>
      </c>
      <c r="W466" s="28"/>
      <c r="X466" s="27" t="s">
        <v>29</v>
      </c>
      <c r="Y466" s="28"/>
    </row>
    <row r="467" spans="2:25" ht="13.5" customHeight="1">
      <c r="B467" s="17"/>
      <c r="C467" s="18"/>
      <c r="D467" s="2"/>
      <c r="E467" s="2" t="s">
        <v>166</v>
      </c>
      <c r="F467" s="33" t="s">
        <v>167</v>
      </c>
      <c r="G467" s="34"/>
      <c r="H467" s="27">
        <v>28460</v>
      </c>
      <c r="I467" s="28"/>
      <c r="J467" s="8">
        <v>17865.82</v>
      </c>
      <c r="K467" s="8">
        <v>17865.82</v>
      </c>
      <c r="L467" s="8">
        <v>17865.82</v>
      </c>
      <c r="M467" s="8">
        <v>0</v>
      </c>
      <c r="N467" s="8">
        <v>17865.82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27">
        <v>0</v>
      </c>
      <c r="W467" s="28"/>
      <c r="X467" s="27">
        <v>0</v>
      </c>
      <c r="Y467" s="28"/>
    </row>
    <row r="468" spans="2:25" ht="13.5" customHeight="1">
      <c r="B468" s="44" t="s">
        <v>236</v>
      </c>
      <c r="C468" s="45"/>
      <c r="D468" s="1"/>
      <c r="E468" s="1"/>
      <c r="F468" s="29" t="s">
        <v>237</v>
      </c>
      <c r="G468" s="30"/>
      <c r="H468" s="25">
        <f>H469+H477+H490++H502+H510</f>
        <v>1544096</v>
      </c>
      <c r="I468" s="26"/>
      <c r="J468" s="7">
        <f aca="true" t="shared" si="66" ref="J468:V468">J469+J477+J490+J502+J510</f>
        <v>1510196.96</v>
      </c>
      <c r="K468" s="7">
        <f t="shared" si="66"/>
        <v>805158.95</v>
      </c>
      <c r="L468" s="7">
        <f t="shared" si="66"/>
        <v>798272.75</v>
      </c>
      <c r="M468" s="7">
        <f t="shared" si="66"/>
        <v>151629.38</v>
      </c>
      <c r="N468" s="7">
        <f t="shared" si="66"/>
        <v>646643.3700000001</v>
      </c>
      <c r="O468" s="7">
        <f t="shared" si="66"/>
        <v>0</v>
      </c>
      <c r="P468" s="7">
        <f t="shared" si="66"/>
        <v>6886.2</v>
      </c>
      <c r="Q468" s="7">
        <f t="shared" si="66"/>
        <v>0</v>
      </c>
      <c r="R468" s="7">
        <f t="shared" si="66"/>
        <v>0</v>
      </c>
      <c r="S468" s="7">
        <f t="shared" si="66"/>
        <v>0</v>
      </c>
      <c r="T468" s="7">
        <f t="shared" si="66"/>
        <v>705038.01</v>
      </c>
      <c r="U468" s="7">
        <f t="shared" si="66"/>
        <v>705038.01</v>
      </c>
      <c r="V468" s="25">
        <f t="shared" si="66"/>
        <v>0</v>
      </c>
      <c r="W468" s="26"/>
      <c r="X468" s="25">
        <f>X469+X477+X490+X502+X510</f>
        <v>0</v>
      </c>
      <c r="Y468" s="26"/>
    </row>
    <row r="469" spans="2:25" ht="13.5" customHeight="1">
      <c r="B469" s="44"/>
      <c r="C469" s="45"/>
      <c r="D469" s="1" t="s">
        <v>238</v>
      </c>
      <c r="E469" s="1"/>
      <c r="F469" s="29" t="s">
        <v>239</v>
      </c>
      <c r="G469" s="30"/>
      <c r="H469" s="25">
        <f>SUM(H470:H476)</f>
        <v>139893</v>
      </c>
      <c r="I469" s="26"/>
      <c r="J469" s="7">
        <f aca="true" t="shared" si="67" ref="J469:V469">SUM(J470:J476)</f>
        <v>120864.35</v>
      </c>
      <c r="K469" s="7">
        <f t="shared" si="67"/>
        <v>33451.3</v>
      </c>
      <c r="L469" s="7">
        <f t="shared" si="67"/>
        <v>33451.3</v>
      </c>
      <c r="M469" s="7">
        <f t="shared" si="67"/>
        <v>0</v>
      </c>
      <c r="N469" s="7">
        <f t="shared" si="67"/>
        <v>33451.3</v>
      </c>
      <c r="O469" s="7">
        <f t="shared" si="67"/>
        <v>0</v>
      </c>
      <c r="P469" s="7">
        <f t="shared" si="67"/>
        <v>0</v>
      </c>
      <c r="Q469" s="7">
        <f t="shared" si="67"/>
        <v>0</v>
      </c>
      <c r="R469" s="7">
        <f t="shared" si="67"/>
        <v>0</v>
      </c>
      <c r="S469" s="7">
        <f t="shared" si="67"/>
        <v>0</v>
      </c>
      <c r="T469" s="7">
        <f t="shared" si="67"/>
        <v>87413.05</v>
      </c>
      <c r="U469" s="7">
        <f t="shared" si="67"/>
        <v>87413.05</v>
      </c>
      <c r="V469" s="25">
        <f t="shared" si="67"/>
        <v>0</v>
      </c>
      <c r="W469" s="26"/>
      <c r="X469" s="25">
        <f>SUM(X470:X476)</f>
        <v>0</v>
      </c>
      <c r="Y469" s="26"/>
    </row>
    <row r="470" spans="2:25" ht="13.5" customHeight="1">
      <c r="B470" s="33"/>
      <c r="C470" s="34"/>
      <c r="D470" s="2"/>
      <c r="E470" s="2" t="s">
        <v>32</v>
      </c>
      <c r="F470" s="31" t="s">
        <v>33</v>
      </c>
      <c r="G470" s="32"/>
      <c r="H470" s="27">
        <v>7902</v>
      </c>
      <c r="I470" s="28"/>
      <c r="J470" s="8">
        <v>7601.45</v>
      </c>
      <c r="K470" s="8">
        <v>7601.45</v>
      </c>
      <c r="L470" s="8">
        <v>7601.45</v>
      </c>
      <c r="M470" s="8" t="s">
        <v>29</v>
      </c>
      <c r="N470" s="8">
        <v>7601.45</v>
      </c>
      <c r="O470" s="8" t="s">
        <v>29</v>
      </c>
      <c r="P470" s="8" t="s">
        <v>29</v>
      </c>
      <c r="Q470" s="8" t="s">
        <v>29</v>
      </c>
      <c r="R470" s="8" t="s">
        <v>29</v>
      </c>
      <c r="S470" s="8" t="s">
        <v>29</v>
      </c>
      <c r="T470" s="8" t="s">
        <v>29</v>
      </c>
      <c r="U470" s="8" t="s">
        <v>29</v>
      </c>
      <c r="V470" s="27" t="s">
        <v>29</v>
      </c>
      <c r="W470" s="28"/>
      <c r="X470" s="27" t="s">
        <v>29</v>
      </c>
      <c r="Y470" s="28"/>
    </row>
    <row r="471" spans="2:25" ht="13.5" customHeight="1">
      <c r="B471" s="33"/>
      <c r="C471" s="34"/>
      <c r="D471" s="2"/>
      <c r="E471" s="2" t="s">
        <v>69</v>
      </c>
      <c r="F471" s="31" t="s">
        <v>70</v>
      </c>
      <c r="G471" s="32"/>
      <c r="H471" s="27">
        <v>2331</v>
      </c>
      <c r="I471" s="28"/>
      <c r="J471" s="8">
        <v>2330.61</v>
      </c>
      <c r="K471" s="8">
        <v>2330.61</v>
      </c>
      <c r="L471" s="8">
        <v>2330.61</v>
      </c>
      <c r="M471" s="8" t="s">
        <v>29</v>
      </c>
      <c r="N471" s="8">
        <v>2330.61</v>
      </c>
      <c r="O471" s="8" t="s">
        <v>29</v>
      </c>
      <c r="P471" s="8" t="s">
        <v>29</v>
      </c>
      <c r="Q471" s="8" t="s">
        <v>29</v>
      </c>
      <c r="R471" s="8" t="s">
        <v>29</v>
      </c>
      <c r="S471" s="8" t="s">
        <v>29</v>
      </c>
      <c r="T471" s="8" t="s">
        <v>29</v>
      </c>
      <c r="U471" s="8" t="s">
        <v>29</v>
      </c>
      <c r="V471" s="27" t="s">
        <v>29</v>
      </c>
      <c r="W471" s="28"/>
      <c r="X471" s="27" t="s">
        <v>29</v>
      </c>
      <c r="Y471" s="28"/>
    </row>
    <row r="472" spans="2:25" ht="13.5" customHeight="1">
      <c r="B472" s="33"/>
      <c r="C472" s="34"/>
      <c r="D472" s="2"/>
      <c r="E472" s="2" t="s">
        <v>71</v>
      </c>
      <c r="F472" s="31" t="s">
        <v>72</v>
      </c>
      <c r="G472" s="32"/>
      <c r="H472" s="27">
        <v>4570</v>
      </c>
      <c r="I472" s="28"/>
      <c r="J472" s="8">
        <v>4570</v>
      </c>
      <c r="K472" s="8">
        <v>4570</v>
      </c>
      <c r="L472" s="8">
        <v>4570</v>
      </c>
      <c r="M472" s="8" t="s">
        <v>29</v>
      </c>
      <c r="N472" s="8">
        <v>4570</v>
      </c>
      <c r="O472" s="8" t="s">
        <v>29</v>
      </c>
      <c r="P472" s="8" t="s">
        <v>29</v>
      </c>
      <c r="Q472" s="8" t="s">
        <v>29</v>
      </c>
      <c r="R472" s="8" t="s">
        <v>29</v>
      </c>
      <c r="S472" s="8" t="s">
        <v>29</v>
      </c>
      <c r="T472" s="8" t="s">
        <v>29</v>
      </c>
      <c r="U472" s="8" t="s">
        <v>29</v>
      </c>
      <c r="V472" s="27" t="s">
        <v>29</v>
      </c>
      <c r="W472" s="28"/>
      <c r="X472" s="27" t="s">
        <v>29</v>
      </c>
      <c r="Y472" s="28"/>
    </row>
    <row r="473" spans="2:25" ht="13.5" customHeight="1">
      <c r="B473" s="33"/>
      <c r="C473" s="34"/>
      <c r="D473" s="2"/>
      <c r="E473" s="2" t="s">
        <v>34</v>
      </c>
      <c r="F473" s="31" t="s">
        <v>35</v>
      </c>
      <c r="G473" s="32"/>
      <c r="H473" s="27">
        <v>16950</v>
      </c>
      <c r="I473" s="28"/>
      <c r="J473" s="8">
        <v>16949.59</v>
      </c>
      <c r="K473" s="8">
        <v>16949.59</v>
      </c>
      <c r="L473" s="8">
        <v>16949.59</v>
      </c>
      <c r="M473" s="8" t="s">
        <v>29</v>
      </c>
      <c r="N473" s="8">
        <v>16949.59</v>
      </c>
      <c r="O473" s="8" t="s">
        <v>29</v>
      </c>
      <c r="P473" s="8" t="s">
        <v>29</v>
      </c>
      <c r="Q473" s="8" t="s">
        <v>29</v>
      </c>
      <c r="R473" s="8" t="s">
        <v>29</v>
      </c>
      <c r="S473" s="8" t="s">
        <v>29</v>
      </c>
      <c r="T473" s="8" t="s">
        <v>29</v>
      </c>
      <c r="U473" s="8" t="s">
        <v>29</v>
      </c>
      <c r="V473" s="27" t="s">
        <v>29</v>
      </c>
      <c r="W473" s="28"/>
      <c r="X473" s="27" t="s">
        <v>29</v>
      </c>
      <c r="Y473" s="28"/>
    </row>
    <row r="474" spans="2:25" ht="13.5" customHeight="1">
      <c r="B474" s="33"/>
      <c r="C474" s="34"/>
      <c r="D474" s="2"/>
      <c r="E474" s="2" t="s">
        <v>36</v>
      </c>
      <c r="F474" s="31" t="s">
        <v>37</v>
      </c>
      <c r="G474" s="32"/>
      <c r="H474" s="27">
        <v>2000</v>
      </c>
      <c r="I474" s="28"/>
      <c r="J474" s="8">
        <v>1999.65</v>
      </c>
      <c r="K474" s="8">
        <v>1999.65</v>
      </c>
      <c r="L474" s="8">
        <v>1999.65</v>
      </c>
      <c r="M474" s="8" t="s">
        <v>29</v>
      </c>
      <c r="N474" s="8">
        <v>1999.65</v>
      </c>
      <c r="O474" s="8" t="s">
        <v>29</v>
      </c>
      <c r="P474" s="8" t="s">
        <v>29</v>
      </c>
      <c r="Q474" s="8" t="s">
        <v>29</v>
      </c>
      <c r="R474" s="8" t="s">
        <v>29</v>
      </c>
      <c r="S474" s="8" t="s">
        <v>29</v>
      </c>
      <c r="T474" s="8" t="s">
        <v>29</v>
      </c>
      <c r="U474" s="8" t="s">
        <v>29</v>
      </c>
      <c r="V474" s="27" t="s">
        <v>29</v>
      </c>
      <c r="W474" s="28"/>
      <c r="X474" s="27" t="s">
        <v>29</v>
      </c>
      <c r="Y474" s="28"/>
    </row>
    <row r="475" spans="2:25" ht="17.25" customHeight="1">
      <c r="B475" s="33"/>
      <c r="C475" s="34"/>
      <c r="D475" s="2"/>
      <c r="E475" s="2" t="s">
        <v>38</v>
      </c>
      <c r="F475" s="31" t="s">
        <v>39</v>
      </c>
      <c r="G475" s="32"/>
      <c r="H475" s="27">
        <v>35000</v>
      </c>
      <c r="I475" s="28"/>
      <c r="J475" s="8">
        <v>26580.48</v>
      </c>
      <c r="K475" s="8">
        <v>0</v>
      </c>
      <c r="L475" s="8">
        <v>0</v>
      </c>
      <c r="M475" s="8">
        <v>0</v>
      </c>
      <c r="N475" s="8">
        <v>0</v>
      </c>
      <c r="O475" s="8" t="s">
        <v>29</v>
      </c>
      <c r="P475" s="8" t="s">
        <v>29</v>
      </c>
      <c r="Q475" s="8" t="s">
        <v>29</v>
      </c>
      <c r="R475" s="8" t="s">
        <v>29</v>
      </c>
      <c r="S475" s="8" t="s">
        <v>29</v>
      </c>
      <c r="T475" s="8">
        <v>26580.48</v>
      </c>
      <c r="U475" s="8">
        <v>26580.48</v>
      </c>
      <c r="V475" s="27" t="s">
        <v>29</v>
      </c>
      <c r="W475" s="28"/>
      <c r="X475" s="27" t="s">
        <v>29</v>
      </c>
      <c r="Y475" s="28"/>
    </row>
    <row r="476" spans="2:25" ht="26.25" customHeight="1">
      <c r="B476" s="33"/>
      <c r="C476" s="34"/>
      <c r="D476" s="2"/>
      <c r="E476" s="2" t="s">
        <v>240</v>
      </c>
      <c r="F476" s="31" t="s">
        <v>241</v>
      </c>
      <c r="G476" s="32"/>
      <c r="H476" s="27">
        <v>71140</v>
      </c>
      <c r="I476" s="28"/>
      <c r="J476" s="8">
        <v>60832.57</v>
      </c>
      <c r="K476" s="8">
        <v>0</v>
      </c>
      <c r="L476" s="8" t="s">
        <v>29</v>
      </c>
      <c r="M476" s="8" t="s">
        <v>29</v>
      </c>
      <c r="N476" s="8" t="s">
        <v>29</v>
      </c>
      <c r="O476" s="8" t="s">
        <v>29</v>
      </c>
      <c r="P476" s="8" t="s">
        <v>29</v>
      </c>
      <c r="Q476" s="8" t="s">
        <v>29</v>
      </c>
      <c r="R476" s="8" t="s">
        <v>29</v>
      </c>
      <c r="S476" s="8" t="s">
        <v>29</v>
      </c>
      <c r="T476" s="8">
        <v>60832.57</v>
      </c>
      <c r="U476" s="8">
        <v>60832.57</v>
      </c>
      <c r="V476" s="27" t="s">
        <v>29</v>
      </c>
      <c r="W476" s="28"/>
      <c r="X476" s="27" t="s">
        <v>29</v>
      </c>
      <c r="Y476" s="28"/>
    </row>
    <row r="477" spans="2:25" ht="13.5" customHeight="1">
      <c r="B477" s="44"/>
      <c r="C477" s="45"/>
      <c r="D477" s="1" t="s">
        <v>242</v>
      </c>
      <c r="E477" s="1"/>
      <c r="F477" s="29" t="s">
        <v>243</v>
      </c>
      <c r="G477" s="30"/>
      <c r="H477" s="25">
        <f>SUM(H478:H489)</f>
        <v>782544</v>
      </c>
      <c r="I477" s="26"/>
      <c r="J477" s="7">
        <f>SUM(J478:J489)</f>
        <v>781139.62</v>
      </c>
      <c r="K477" s="7">
        <f aca="true" t="shared" si="68" ref="K477:S477">SUM(K478:K489)</f>
        <v>196941.12</v>
      </c>
      <c r="L477" s="7">
        <f t="shared" si="68"/>
        <v>192252.09</v>
      </c>
      <c r="M477" s="7">
        <f t="shared" si="68"/>
        <v>108506.9</v>
      </c>
      <c r="N477" s="7">
        <f t="shared" si="68"/>
        <v>83745.19</v>
      </c>
      <c r="O477" s="7">
        <f t="shared" si="68"/>
        <v>0</v>
      </c>
      <c r="P477" s="7">
        <f t="shared" si="68"/>
        <v>4689.03</v>
      </c>
      <c r="Q477" s="7">
        <f t="shared" si="68"/>
        <v>0</v>
      </c>
      <c r="R477" s="7">
        <f t="shared" si="68"/>
        <v>0</v>
      </c>
      <c r="S477" s="7">
        <f t="shared" si="68"/>
        <v>0</v>
      </c>
      <c r="T477" s="7">
        <f>SUM(T478:T489)</f>
        <v>584198.5</v>
      </c>
      <c r="U477" s="7">
        <f>SUM(U478:U489)</f>
        <v>584198.5</v>
      </c>
      <c r="V477" s="25">
        <f>SUM(V478:V489)</f>
        <v>0</v>
      </c>
      <c r="W477" s="26"/>
      <c r="X477" s="25">
        <f>SUM(X478:X489)</f>
        <v>0</v>
      </c>
      <c r="Y477" s="26"/>
    </row>
    <row r="478" spans="2:25" ht="13.5" customHeight="1">
      <c r="B478" s="33"/>
      <c r="C478" s="34"/>
      <c r="D478" s="2"/>
      <c r="E478" s="2" t="s">
        <v>63</v>
      </c>
      <c r="F478" s="31" t="s">
        <v>64</v>
      </c>
      <c r="G478" s="32"/>
      <c r="H478" s="27">
        <v>4690</v>
      </c>
      <c r="I478" s="28"/>
      <c r="J478" s="8">
        <v>4689.03</v>
      </c>
      <c r="K478" s="8">
        <v>4689.03</v>
      </c>
      <c r="L478" s="8" t="s">
        <v>29</v>
      </c>
      <c r="M478" s="8" t="s">
        <v>29</v>
      </c>
      <c r="N478" s="8" t="s">
        <v>29</v>
      </c>
      <c r="O478" s="8" t="s">
        <v>29</v>
      </c>
      <c r="P478" s="8">
        <v>4689.03</v>
      </c>
      <c r="Q478" s="8" t="s">
        <v>29</v>
      </c>
      <c r="R478" s="8" t="s">
        <v>29</v>
      </c>
      <c r="S478" s="8" t="s">
        <v>29</v>
      </c>
      <c r="T478" s="8" t="s">
        <v>29</v>
      </c>
      <c r="U478" s="8" t="s">
        <v>29</v>
      </c>
      <c r="V478" s="27" t="s">
        <v>29</v>
      </c>
      <c r="W478" s="28"/>
      <c r="X478" s="27" t="s">
        <v>29</v>
      </c>
      <c r="Y478" s="28"/>
    </row>
    <row r="479" spans="2:25" ht="13.5" customHeight="1">
      <c r="B479" s="33"/>
      <c r="C479" s="34"/>
      <c r="D479" s="2"/>
      <c r="E479" s="2" t="s">
        <v>49</v>
      </c>
      <c r="F479" s="31" t="s">
        <v>50</v>
      </c>
      <c r="G479" s="32"/>
      <c r="H479" s="27">
        <v>68365</v>
      </c>
      <c r="I479" s="28"/>
      <c r="J479" s="8">
        <v>67909.56</v>
      </c>
      <c r="K479" s="8">
        <v>67909.56</v>
      </c>
      <c r="L479" s="8">
        <v>67909.56</v>
      </c>
      <c r="M479" s="8">
        <v>67909.56</v>
      </c>
      <c r="N479" s="8" t="s">
        <v>29</v>
      </c>
      <c r="O479" s="8" t="s">
        <v>29</v>
      </c>
      <c r="P479" s="8" t="s">
        <v>29</v>
      </c>
      <c r="Q479" s="8" t="s">
        <v>29</v>
      </c>
      <c r="R479" s="8" t="s">
        <v>29</v>
      </c>
      <c r="S479" s="8" t="s">
        <v>29</v>
      </c>
      <c r="T479" s="8" t="s">
        <v>29</v>
      </c>
      <c r="U479" s="8" t="s">
        <v>29</v>
      </c>
      <c r="V479" s="27" t="s">
        <v>29</v>
      </c>
      <c r="W479" s="28"/>
      <c r="X479" s="27" t="s">
        <v>29</v>
      </c>
      <c r="Y479" s="28"/>
    </row>
    <row r="480" spans="2:25" ht="13.5" customHeight="1">
      <c r="B480" s="33"/>
      <c r="C480" s="34"/>
      <c r="D480" s="2"/>
      <c r="E480" s="2" t="s">
        <v>65</v>
      </c>
      <c r="F480" s="31" t="s">
        <v>66</v>
      </c>
      <c r="G480" s="32"/>
      <c r="H480" s="27">
        <v>4095</v>
      </c>
      <c r="I480" s="28"/>
      <c r="J480" s="8">
        <v>4094.87</v>
      </c>
      <c r="K480" s="8">
        <v>4094.87</v>
      </c>
      <c r="L480" s="8">
        <v>4094.87</v>
      </c>
      <c r="M480" s="8">
        <v>4094.87</v>
      </c>
      <c r="N480" s="8" t="s">
        <v>29</v>
      </c>
      <c r="O480" s="8" t="s">
        <v>29</v>
      </c>
      <c r="P480" s="8" t="s">
        <v>29</v>
      </c>
      <c r="Q480" s="8" t="s">
        <v>29</v>
      </c>
      <c r="R480" s="8" t="s">
        <v>29</v>
      </c>
      <c r="S480" s="8" t="s">
        <v>29</v>
      </c>
      <c r="T480" s="8" t="s">
        <v>29</v>
      </c>
      <c r="U480" s="8" t="s">
        <v>29</v>
      </c>
      <c r="V480" s="27" t="s">
        <v>29</v>
      </c>
      <c r="W480" s="28"/>
      <c r="X480" s="27" t="s">
        <v>29</v>
      </c>
      <c r="Y480" s="28"/>
    </row>
    <row r="481" spans="2:25" ht="13.5" customHeight="1">
      <c r="B481" s="33"/>
      <c r="C481" s="34"/>
      <c r="D481" s="2"/>
      <c r="E481" s="2" t="s">
        <v>51</v>
      </c>
      <c r="F481" s="31" t="s">
        <v>52</v>
      </c>
      <c r="G481" s="32"/>
      <c r="H481" s="27">
        <v>12288</v>
      </c>
      <c r="I481" s="28"/>
      <c r="J481" s="8">
        <v>12287.16</v>
      </c>
      <c r="K481" s="8">
        <v>12287.16</v>
      </c>
      <c r="L481" s="8">
        <v>12287.16</v>
      </c>
      <c r="M481" s="8">
        <v>12287.16</v>
      </c>
      <c r="N481" s="8" t="s">
        <v>29</v>
      </c>
      <c r="O481" s="8" t="s">
        <v>29</v>
      </c>
      <c r="P481" s="8" t="s">
        <v>29</v>
      </c>
      <c r="Q481" s="8" t="s">
        <v>29</v>
      </c>
      <c r="R481" s="8" t="s">
        <v>29</v>
      </c>
      <c r="S481" s="8" t="s">
        <v>29</v>
      </c>
      <c r="T481" s="8" t="s">
        <v>29</v>
      </c>
      <c r="U481" s="8" t="s">
        <v>29</v>
      </c>
      <c r="V481" s="27" t="s">
        <v>29</v>
      </c>
      <c r="W481" s="28"/>
      <c r="X481" s="27" t="s">
        <v>29</v>
      </c>
      <c r="Y481" s="28"/>
    </row>
    <row r="482" spans="2:25" ht="13.5" customHeight="1">
      <c r="B482" s="33"/>
      <c r="C482" s="34"/>
      <c r="D482" s="2"/>
      <c r="E482" s="2" t="s">
        <v>53</v>
      </c>
      <c r="F482" s="31" t="s">
        <v>54</v>
      </c>
      <c r="G482" s="32"/>
      <c r="H482" s="27">
        <v>1738</v>
      </c>
      <c r="I482" s="28"/>
      <c r="J482" s="8">
        <v>1737.22</v>
      </c>
      <c r="K482" s="8">
        <v>1737.22</v>
      </c>
      <c r="L482" s="8">
        <v>1737.22</v>
      </c>
      <c r="M482" s="8">
        <v>1737.22</v>
      </c>
      <c r="N482" s="8" t="s">
        <v>29</v>
      </c>
      <c r="O482" s="8" t="s">
        <v>29</v>
      </c>
      <c r="P482" s="8" t="s">
        <v>29</v>
      </c>
      <c r="Q482" s="8" t="s">
        <v>29</v>
      </c>
      <c r="R482" s="8" t="s">
        <v>29</v>
      </c>
      <c r="S482" s="8" t="s">
        <v>29</v>
      </c>
      <c r="T482" s="8" t="s">
        <v>29</v>
      </c>
      <c r="U482" s="8" t="s">
        <v>29</v>
      </c>
      <c r="V482" s="27" t="s">
        <v>29</v>
      </c>
      <c r="W482" s="28"/>
      <c r="X482" s="27" t="s">
        <v>29</v>
      </c>
      <c r="Y482" s="28"/>
    </row>
    <row r="483" spans="2:25" ht="17.25" customHeight="1">
      <c r="B483" s="33"/>
      <c r="C483" s="34"/>
      <c r="D483" s="2"/>
      <c r="E483" s="2" t="s">
        <v>67</v>
      </c>
      <c r="F483" s="31" t="s">
        <v>68</v>
      </c>
      <c r="G483" s="32"/>
      <c r="H483" s="27">
        <v>1550</v>
      </c>
      <c r="I483" s="28"/>
      <c r="J483" s="8">
        <v>1436.23</v>
      </c>
      <c r="K483" s="8">
        <v>1436.23</v>
      </c>
      <c r="L483" s="8">
        <v>1436.23</v>
      </c>
      <c r="M483" s="8">
        <v>0</v>
      </c>
      <c r="N483" s="8">
        <v>1436.23</v>
      </c>
      <c r="O483" s="8" t="s">
        <v>29</v>
      </c>
      <c r="P483" s="8" t="s">
        <v>29</v>
      </c>
      <c r="Q483" s="8" t="s">
        <v>29</v>
      </c>
      <c r="R483" s="8" t="s">
        <v>29</v>
      </c>
      <c r="S483" s="8" t="s">
        <v>29</v>
      </c>
      <c r="T483" s="8" t="s">
        <v>29</v>
      </c>
      <c r="U483" s="8" t="s">
        <v>29</v>
      </c>
      <c r="V483" s="27" t="s">
        <v>29</v>
      </c>
      <c r="W483" s="28"/>
      <c r="X483" s="27" t="s">
        <v>29</v>
      </c>
      <c r="Y483" s="28"/>
    </row>
    <row r="484" spans="2:25" ht="13.5" customHeight="1">
      <c r="B484" s="33"/>
      <c r="C484" s="34"/>
      <c r="D484" s="2"/>
      <c r="E484" s="2" t="s">
        <v>86</v>
      </c>
      <c r="F484" s="31" t="s">
        <v>87</v>
      </c>
      <c r="G484" s="32"/>
      <c r="H484" s="27">
        <v>22582</v>
      </c>
      <c r="I484" s="28"/>
      <c r="J484" s="8">
        <v>22478.09</v>
      </c>
      <c r="K484" s="8">
        <v>22478.09</v>
      </c>
      <c r="L484" s="8">
        <v>22478.09</v>
      </c>
      <c r="M484" s="8">
        <v>22478.09</v>
      </c>
      <c r="N484" s="8" t="s">
        <v>29</v>
      </c>
      <c r="O484" s="8" t="s">
        <v>29</v>
      </c>
      <c r="P484" s="8" t="s">
        <v>29</v>
      </c>
      <c r="Q484" s="8" t="s">
        <v>29</v>
      </c>
      <c r="R484" s="8" t="s">
        <v>29</v>
      </c>
      <c r="S484" s="8" t="s">
        <v>29</v>
      </c>
      <c r="T484" s="8" t="s">
        <v>29</v>
      </c>
      <c r="U484" s="8" t="s">
        <v>29</v>
      </c>
      <c r="V484" s="27" t="s">
        <v>29</v>
      </c>
      <c r="W484" s="28"/>
      <c r="X484" s="27" t="s">
        <v>29</v>
      </c>
      <c r="Y484" s="28"/>
    </row>
    <row r="485" spans="2:25" ht="13.5" customHeight="1">
      <c r="B485" s="33"/>
      <c r="C485" s="34"/>
      <c r="D485" s="2"/>
      <c r="E485" s="2" t="s">
        <v>32</v>
      </c>
      <c r="F485" s="31" t="s">
        <v>33</v>
      </c>
      <c r="G485" s="32"/>
      <c r="H485" s="27">
        <v>18978</v>
      </c>
      <c r="I485" s="28"/>
      <c r="J485" s="8">
        <v>18270.55</v>
      </c>
      <c r="K485" s="8">
        <v>18270.55</v>
      </c>
      <c r="L485" s="8">
        <v>18270.55</v>
      </c>
      <c r="M485" s="8" t="s">
        <v>29</v>
      </c>
      <c r="N485" s="8">
        <v>18270.55</v>
      </c>
      <c r="O485" s="8" t="s">
        <v>29</v>
      </c>
      <c r="P485" s="8" t="s">
        <v>29</v>
      </c>
      <c r="Q485" s="8" t="s">
        <v>29</v>
      </c>
      <c r="R485" s="8" t="s">
        <v>29</v>
      </c>
      <c r="S485" s="8" t="s">
        <v>29</v>
      </c>
      <c r="T485" s="8" t="s">
        <v>29</v>
      </c>
      <c r="U485" s="8" t="s">
        <v>29</v>
      </c>
      <c r="V485" s="27" t="s">
        <v>29</v>
      </c>
      <c r="W485" s="28"/>
      <c r="X485" s="27" t="s">
        <v>29</v>
      </c>
      <c r="Y485" s="28"/>
    </row>
    <row r="486" spans="2:25" ht="13.5" customHeight="1">
      <c r="B486" s="33"/>
      <c r="C486" s="34"/>
      <c r="D486" s="2"/>
      <c r="E486" s="2" t="s">
        <v>34</v>
      </c>
      <c r="F486" s="31" t="s">
        <v>35</v>
      </c>
      <c r="G486" s="32"/>
      <c r="H486" s="27">
        <v>60844</v>
      </c>
      <c r="I486" s="28"/>
      <c r="J486" s="8">
        <v>60832.23</v>
      </c>
      <c r="K486" s="8">
        <v>60832.23</v>
      </c>
      <c r="L486" s="8">
        <v>60832.23</v>
      </c>
      <c r="M486" s="8" t="s">
        <v>29</v>
      </c>
      <c r="N486" s="8">
        <v>60832.23</v>
      </c>
      <c r="O486" s="8" t="s">
        <v>29</v>
      </c>
      <c r="P486" s="8" t="s">
        <v>29</v>
      </c>
      <c r="Q486" s="8" t="s">
        <v>29</v>
      </c>
      <c r="R486" s="8" t="s">
        <v>29</v>
      </c>
      <c r="S486" s="8" t="s">
        <v>29</v>
      </c>
      <c r="T486" s="8" t="s">
        <v>29</v>
      </c>
      <c r="U486" s="8" t="s">
        <v>29</v>
      </c>
      <c r="V486" s="27" t="s">
        <v>29</v>
      </c>
      <c r="W486" s="28"/>
      <c r="X486" s="27" t="s">
        <v>29</v>
      </c>
      <c r="Y486" s="28"/>
    </row>
    <row r="487" spans="2:25" ht="13.5" customHeight="1">
      <c r="B487" s="33"/>
      <c r="C487" s="34"/>
      <c r="D487" s="2"/>
      <c r="E487" s="2" t="s">
        <v>36</v>
      </c>
      <c r="F487" s="31" t="s">
        <v>37</v>
      </c>
      <c r="G487" s="32"/>
      <c r="H487" s="27">
        <v>836</v>
      </c>
      <c r="I487" s="28"/>
      <c r="J487" s="8">
        <v>836</v>
      </c>
      <c r="K487" s="8">
        <v>836</v>
      </c>
      <c r="L487" s="8">
        <v>836</v>
      </c>
      <c r="M487" s="8" t="s">
        <v>29</v>
      </c>
      <c r="N487" s="8">
        <v>836</v>
      </c>
      <c r="O487" s="8" t="s">
        <v>29</v>
      </c>
      <c r="P487" s="8" t="s">
        <v>29</v>
      </c>
      <c r="Q487" s="8" t="s">
        <v>29</v>
      </c>
      <c r="R487" s="8" t="s">
        <v>29</v>
      </c>
      <c r="S487" s="8" t="s">
        <v>29</v>
      </c>
      <c r="T487" s="8" t="s">
        <v>29</v>
      </c>
      <c r="U487" s="8" t="s">
        <v>29</v>
      </c>
      <c r="V487" s="27" t="s">
        <v>29</v>
      </c>
      <c r="W487" s="28"/>
      <c r="X487" s="27" t="s">
        <v>29</v>
      </c>
      <c r="Y487" s="28"/>
    </row>
    <row r="488" spans="2:25" ht="17.25" customHeight="1">
      <c r="B488" s="33"/>
      <c r="C488" s="34"/>
      <c r="D488" s="2"/>
      <c r="E488" s="2" t="s">
        <v>75</v>
      </c>
      <c r="F488" s="31" t="s">
        <v>76</v>
      </c>
      <c r="G488" s="32"/>
      <c r="H488" s="27">
        <v>2380</v>
      </c>
      <c r="I488" s="28"/>
      <c r="J488" s="8">
        <v>2370.18</v>
      </c>
      <c r="K488" s="8">
        <v>2370.18</v>
      </c>
      <c r="L488" s="8">
        <v>2370.18</v>
      </c>
      <c r="M488" s="8" t="s">
        <v>29</v>
      </c>
      <c r="N488" s="8">
        <v>2370.18</v>
      </c>
      <c r="O488" s="8" t="s">
        <v>29</v>
      </c>
      <c r="P488" s="8" t="s">
        <v>29</v>
      </c>
      <c r="Q488" s="8" t="s">
        <v>29</v>
      </c>
      <c r="R488" s="8" t="s">
        <v>29</v>
      </c>
      <c r="S488" s="8" t="s">
        <v>29</v>
      </c>
      <c r="T488" s="8" t="s">
        <v>29</v>
      </c>
      <c r="U488" s="8" t="s">
        <v>29</v>
      </c>
      <c r="V488" s="27" t="s">
        <v>29</v>
      </c>
      <c r="W488" s="28"/>
      <c r="X488" s="27" t="s">
        <v>29</v>
      </c>
      <c r="Y488" s="28"/>
    </row>
    <row r="489" spans="2:25" ht="12.75">
      <c r="B489" s="33"/>
      <c r="C489" s="34"/>
      <c r="D489" s="2"/>
      <c r="E489" s="2" t="s">
        <v>38</v>
      </c>
      <c r="F489" s="31" t="s">
        <v>39</v>
      </c>
      <c r="G489" s="32"/>
      <c r="H489" s="27">
        <v>584198</v>
      </c>
      <c r="I489" s="28"/>
      <c r="J489" s="8">
        <v>584198.5</v>
      </c>
      <c r="K489" s="8">
        <v>0</v>
      </c>
      <c r="L489" s="8">
        <v>0</v>
      </c>
      <c r="M489" s="8" t="s">
        <v>29</v>
      </c>
      <c r="N489" s="8">
        <v>0</v>
      </c>
      <c r="O489" s="8" t="s">
        <v>29</v>
      </c>
      <c r="P489" s="8" t="s">
        <v>29</v>
      </c>
      <c r="Q489" s="8" t="s">
        <v>29</v>
      </c>
      <c r="R489" s="8" t="s">
        <v>29</v>
      </c>
      <c r="S489" s="8" t="s">
        <v>29</v>
      </c>
      <c r="T489" s="8">
        <v>584198.5</v>
      </c>
      <c r="U489" s="8">
        <v>584198.5</v>
      </c>
      <c r="V489" s="27" t="s">
        <v>29</v>
      </c>
      <c r="W489" s="28"/>
      <c r="X489" s="27" t="s">
        <v>29</v>
      </c>
      <c r="Y489" s="28"/>
    </row>
    <row r="490" spans="2:25" ht="13.5" customHeight="1">
      <c r="B490" s="44"/>
      <c r="C490" s="45"/>
      <c r="D490" s="1" t="s">
        <v>244</v>
      </c>
      <c r="E490" s="1"/>
      <c r="F490" s="29" t="s">
        <v>245</v>
      </c>
      <c r="G490" s="30"/>
      <c r="H490" s="25">
        <f>SUM(H491:H501)</f>
        <v>123493</v>
      </c>
      <c r="I490" s="26"/>
      <c r="J490" s="7">
        <f>SUM(J491:J501)</f>
        <v>119342</v>
      </c>
      <c r="K490" s="7">
        <f aca="true" t="shared" si="69" ref="K490:X490">SUM(K491:K501)</f>
        <v>119342</v>
      </c>
      <c r="L490" s="7">
        <f t="shared" si="69"/>
        <v>117144.82999999999</v>
      </c>
      <c r="M490" s="7">
        <f t="shared" si="69"/>
        <v>43122.479999999996</v>
      </c>
      <c r="N490" s="7">
        <f t="shared" si="69"/>
        <v>74022.35</v>
      </c>
      <c r="O490" s="7">
        <f t="shared" si="69"/>
        <v>0</v>
      </c>
      <c r="P490" s="7">
        <f t="shared" si="69"/>
        <v>2197.17</v>
      </c>
      <c r="Q490" s="7">
        <f t="shared" si="69"/>
        <v>0</v>
      </c>
      <c r="R490" s="7">
        <f t="shared" si="69"/>
        <v>0</v>
      </c>
      <c r="S490" s="7">
        <f t="shared" si="69"/>
        <v>0</v>
      </c>
      <c r="T490" s="7">
        <f t="shared" si="69"/>
        <v>0</v>
      </c>
      <c r="U490" s="7">
        <f t="shared" si="69"/>
        <v>0</v>
      </c>
      <c r="V490" s="25">
        <f t="shared" si="69"/>
        <v>0</v>
      </c>
      <c r="W490" s="26"/>
      <c r="X490" s="25">
        <f t="shared" si="69"/>
        <v>0</v>
      </c>
      <c r="Y490" s="26"/>
    </row>
    <row r="491" spans="2:26" ht="13.5" customHeight="1">
      <c r="B491" s="33"/>
      <c r="C491" s="34"/>
      <c r="D491" s="2"/>
      <c r="E491" s="2" t="s">
        <v>63</v>
      </c>
      <c r="F491" s="31" t="s">
        <v>64</v>
      </c>
      <c r="G491" s="32"/>
      <c r="H491" s="27">
        <v>2200</v>
      </c>
      <c r="I491" s="28"/>
      <c r="J491" s="8">
        <v>2197.17</v>
      </c>
      <c r="K491" s="8">
        <v>2197.17</v>
      </c>
      <c r="L491" s="8">
        <v>0</v>
      </c>
      <c r="M491" s="8" t="s">
        <v>29</v>
      </c>
      <c r="N491" s="8" t="s">
        <v>29</v>
      </c>
      <c r="O491" s="8" t="s">
        <v>29</v>
      </c>
      <c r="P491" s="8">
        <v>2197.17</v>
      </c>
      <c r="Q491" s="8" t="s">
        <v>29</v>
      </c>
      <c r="R491" s="8" t="s">
        <v>29</v>
      </c>
      <c r="S491" s="8" t="s">
        <v>29</v>
      </c>
      <c r="T491" s="8" t="s">
        <v>29</v>
      </c>
      <c r="U491" s="8" t="s">
        <v>29</v>
      </c>
      <c r="V491" s="27" t="s">
        <v>29</v>
      </c>
      <c r="W491" s="28"/>
      <c r="X491" s="27" t="s">
        <v>29</v>
      </c>
      <c r="Y491" s="28"/>
      <c r="Z491" s="4"/>
    </row>
    <row r="492" spans="2:25" ht="13.5" customHeight="1">
      <c r="B492" s="33"/>
      <c r="C492" s="34"/>
      <c r="D492" s="2"/>
      <c r="E492" s="2" t="s">
        <v>49</v>
      </c>
      <c r="F492" s="31" t="s">
        <v>50</v>
      </c>
      <c r="G492" s="32"/>
      <c r="H492" s="27">
        <v>34660</v>
      </c>
      <c r="I492" s="28"/>
      <c r="J492" s="8">
        <v>34479.32</v>
      </c>
      <c r="K492" s="8">
        <v>34479.32</v>
      </c>
      <c r="L492" s="8">
        <v>34479.32</v>
      </c>
      <c r="M492" s="8">
        <v>34479.32</v>
      </c>
      <c r="N492" s="8" t="s">
        <v>29</v>
      </c>
      <c r="O492" s="8" t="s">
        <v>29</v>
      </c>
      <c r="P492" s="8" t="s">
        <v>29</v>
      </c>
      <c r="Q492" s="8" t="s">
        <v>29</v>
      </c>
      <c r="R492" s="8" t="s">
        <v>29</v>
      </c>
      <c r="S492" s="8" t="s">
        <v>29</v>
      </c>
      <c r="T492" s="8" t="s">
        <v>29</v>
      </c>
      <c r="U492" s="8" t="s">
        <v>29</v>
      </c>
      <c r="V492" s="27" t="s">
        <v>29</v>
      </c>
      <c r="W492" s="28"/>
      <c r="X492" s="27" t="s">
        <v>29</v>
      </c>
      <c r="Y492" s="28"/>
    </row>
    <row r="493" spans="2:25" ht="13.5" customHeight="1">
      <c r="B493" s="33"/>
      <c r="C493" s="34"/>
      <c r="D493" s="2"/>
      <c r="E493" s="2" t="s">
        <v>65</v>
      </c>
      <c r="F493" s="31" t="s">
        <v>66</v>
      </c>
      <c r="G493" s="32"/>
      <c r="H493" s="27">
        <v>2144</v>
      </c>
      <c r="I493" s="28"/>
      <c r="J493" s="8">
        <v>2142.27</v>
      </c>
      <c r="K493" s="8">
        <v>2142.27</v>
      </c>
      <c r="L493" s="8">
        <v>2142.27</v>
      </c>
      <c r="M493" s="8">
        <v>2142.27</v>
      </c>
      <c r="N493" s="8" t="s">
        <v>29</v>
      </c>
      <c r="O493" s="8" t="s">
        <v>29</v>
      </c>
      <c r="P493" s="8" t="s">
        <v>29</v>
      </c>
      <c r="Q493" s="8" t="s">
        <v>29</v>
      </c>
      <c r="R493" s="8" t="s">
        <v>29</v>
      </c>
      <c r="S493" s="8" t="s">
        <v>29</v>
      </c>
      <c r="T493" s="8" t="s">
        <v>29</v>
      </c>
      <c r="U493" s="8" t="s">
        <v>29</v>
      </c>
      <c r="V493" s="27" t="s">
        <v>29</v>
      </c>
      <c r="W493" s="28"/>
      <c r="X493" s="27" t="s">
        <v>29</v>
      </c>
      <c r="Y493" s="28"/>
    </row>
    <row r="494" spans="2:25" ht="13.5" customHeight="1">
      <c r="B494" s="33"/>
      <c r="C494" s="34"/>
      <c r="D494" s="2"/>
      <c r="E494" s="2" t="s">
        <v>51</v>
      </c>
      <c r="F494" s="31" t="s">
        <v>52</v>
      </c>
      <c r="G494" s="32"/>
      <c r="H494" s="27">
        <v>5683</v>
      </c>
      <c r="I494" s="28"/>
      <c r="J494" s="8">
        <v>5682.96</v>
      </c>
      <c r="K494" s="8">
        <v>5682.96</v>
      </c>
      <c r="L494" s="8">
        <v>5682.96</v>
      </c>
      <c r="M494" s="8">
        <v>5682.96</v>
      </c>
      <c r="N494" s="8" t="s">
        <v>29</v>
      </c>
      <c r="O494" s="8" t="s">
        <v>29</v>
      </c>
      <c r="P494" s="8" t="s">
        <v>29</v>
      </c>
      <c r="Q494" s="8" t="s">
        <v>29</v>
      </c>
      <c r="R494" s="8" t="s">
        <v>29</v>
      </c>
      <c r="S494" s="8" t="s">
        <v>29</v>
      </c>
      <c r="T494" s="8" t="s">
        <v>29</v>
      </c>
      <c r="U494" s="8" t="s">
        <v>29</v>
      </c>
      <c r="V494" s="27" t="s">
        <v>29</v>
      </c>
      <c r="W494" s="28"/>
      <c r="X494" s="27" t="s">
        <v>29</v>
      </c>
      <c r="Y494" s="28"/>
    </row>
    <row r="495" spans="2:25" ht="13.5" customHeight="1">
      <c r="B495" s="33"/>
      <c r="C495" s="34"/>
      <c r="D495" s="2"/>
      <c r="E495" s="2" t="s">
        <v>53</v>
      </c>
      <c r="F495" s="31" t="s">
        <v>54</v>
      </c>
      <c r="G495" s="32"/>
      <c r="H495" s="27">
        <v>818</v>
      </c>
      <c r="I495" s="28"/>
      <c r="J495" s="8">
        <v>817.93</v>
      </c>
      <c r="K495" s="8">
        <v>817.93</v>
      </c>
      <c r="L495" s="8">
        <v>817.93</v>
      </c>
      <c r="M495" s="8">
        <v>817.93</v>
      </c>
      <c r="N495" s="8" t="s">
        <v>29</v>
      </c>
      <c r="O495" s="8" t="s">
        <v>29</v>
      </c>
      <c r="P495" s="8" t="s">
        <v>29</v>
      </c>
      <c r="Q495" s="8" t="s">
        <v>29</v>
      </c>
      <c r="R495" s="8" t="s">
        <v>29</v>
      </c>
      <c r="S495" s="8" t="s">
        <v>29</v>
      </c>
      <c r="T495" s="8" t="s">
        <v>29</v>
      </c>
      <c r="U495" s="8" t="s">
        <v>29</v>
      </c>
      <c r="V495" s="27" t="s">
        <v>29</v>
      </c>
      <c r="W495" s="28"/>
      <c r="X495" s="27" t="s">
        <v>29</v>
      </c>
      <c r="Y495" s="28"/>
    </row>
    <row r="496" spans="2:25" ht="17.25" customHeight="1">
      <c r="B496" s="33"/>
      <c r="C496" s="34"/>
      <c r="D496" s="2"/>
      <c r="E496" s="2" t="s">
        <v>67</v>
      </c>
      <c r="F496" s="31" t="s">
        <v>68</v>
      </c>
      <c r="G496" s="32"/>
      <c r="H496" s="27">
        <v>748</v>
      </c>
      <c r="I496" s="28"/>
      <c r="J496" s="8">
        <v>747.43</v>
      </c>
      <c r="K496" s="8">
        <v>747.43</v>
      </c>
      <c r="L496" s="8">
        <v>747.43</v>
      </c>
      <c r="M496" s="8" t="s">
        <v>29</v>
      </c>
      <c r="N496" s="8">
        <v>747.43</v>
      </c>
      <c r="O496" s="8" t="s">
        <v>29</v>
      </c>
      <c r="P496" s="8" t="s">
        <v>29</v>
      </c>
      <c r="Q496" s="8" t="s">
        <v>29</v>
      </c>
      <c r="R496" s="8" t="s">
        <v>29</v>
      </c>
      <c r="S496" s="8" t="s">
        <v>29</v>
      </c>
      <c r="T496" s="8" t="s">
        <v>29</v>
      </c>
      <c r="U496" s="8" t="s">
        <v>29</v>
      </c>
      <c r="V496" s="27" t="s">
        <v>29</v>
      </c>
      <c r="W496" s="28"/>
      <c r="X496" s="27" t="s">
        <v>29</v>
      </c>
      <c r="Y496" s="28"/>
    </row>
    <row r="497" spans="2:25" ht="13.5" customHeight="1">
      <c r="B497" s="33"/>
      <c r="C497" s="34"/>
      <c r="D497" s="2"/>
      <c r="E497" s="2" t="s">
        <v>32</v>
      </c>
      <c r="F497" s="31" t="s">
        <v>33</v>
      </c>
      <c r="G497" s="32"/>
      <c r="H497" s="27">
        <v>37850</v>
      </c>
      <c r="I497" s="28"/>
      <c r="J497" s="8">
        <v>34901.3</v>
      </c>
      <c r="K497" s="8">
        <v>34901.3</v>
      </c>
      <c r="L497" s="8">
        <v>34901.3</v>
      </c>
      <c r="M497" s="8" t="s">
        <v>29</v>
      </c>
      <c r="N497" s="8">
        <v>34901.3</v>
      </c>
      <c r="O497" s="8" t="s">
        <v>29</v>
      </c>
      <c r="P497" s="8" t="s">
        <v>29</v>
      </c>
      <c r="Q497" s="8" t="s">
        <v>29</v>
      </c>
      <c r="R497" s="8" t="s">
        <v>29</v>
      </c>
      <c r="S497" s="8" t="s">
        <v>29</v>
      </c>
      <c r="T497" s="8" t="s">
        <v>29</v>
      </c>
      <c r="U497" s="8" t="s">
        <v>29</v>
      </c>
      <c r="V497" s="27" t="s">
        <v>29</v>
      </c>
      <c r="W497" s="28"/>
      <c r="X497" s="27" t="s">
        <v>29</v>
      </c>
      <c r="Y497" s="28"/>
    </row>
    <row r="498" spans="2:25" ht="13.5" customHeight="1">
      <c r="B498" s="17"/>
      <c r="C498" s="18"/>
      <c r="D498" s="2"/>
      <c r="E498" s="2" t="s">
        <v>69</v>
      </c>
      <c r="F498" s="31" t="s">
        <v>70</v>
      </c>
      <c r="G498" s="32"/>
      <c r="H498" s="27">
        <v>309</v>
      </c>
      <c r="I498" s="28"/>
      <c r="J498" s="8">
        <v>302.65</v>
      </c>
      <c r="K498" s="8">
        <v>302.65</v>
      </c>
      <c r="L498" s="8">
        <v>302.65</v>
      </c>
      <c r="M498" s="8">
        <v>0</v>
      </c>
      <c r="N498" s="8">
        <v>302.65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27" t="s">
        <v>29</v>
      </c>
      <c r="W498" s="28"/>
      <c r="X498" s="27" t="s">
        <v>29</v>
      </c>
      <c r="Y498" s="28"/>
    </row>
    <row r="499" spans="2:25" ht="13.5" customHeight="1">
      <c r="B499" s="33"/>
      <c r="C499" s="34"/>
      <c r="D499" s="2"/>
      <c r="E499" s="2" t="s">
        <v>34</v>
      </c>
      <c r="F499" s="31" t="s">
        <v>35</v>
      </c>
      <c r="G499" s="32"/>
      <c r="H499" s="27">
        <v>37400</v>
      </c>
      <c r="I499" s="28"/>
      <c r="J499" s="8">
        <v>36391.34</v>
      </c>
      <c r="K499" s="8">
        <v>36391.34</v>
      </c>
      <c r="L499" s="8">
        <v>36391.34</v>
      </c>
      <c r="M499" s="8" t="s">
        <v>29</v>
      </c>
      <c r="N499" s="8">
        <v>36391.34</v>
      </c>
      <c r="O499" s="8" t="s">
        <v>29</v>
      </c>
      <c r="P499" s="8" t="s">
        <v>29</v>
      </c>
      <c r="Q499" s="8" t="s">
        <v>29</v>
      </c>
      <c r="R499" s="8" t="s">
        <v>29</v>
      </c>
      <c r="S499" s="8" t="s">
        <v>29</v>
      </c>
      <c r="T499" s="8" t="s">
        <v>29</v>
      </c>
      <c r="U499" s="8" t="s">
        <v>29</v>
      </c>
      <c r="V499" s="27" t="s">
        <v>29</v>
      </c>
      <c r="W499" s="28"/>
      <c r="X499" s="27" t="s">
        <v>29</v>
      </c>
      <c r="Y499" s="28"/>
    </row>
    <row r="500" spans="2:25" ht="13.5" customHeight="1">
      <c r="B500" s="33"/>
      <c r="C500" s="34"/>
      <c r="D500" s="2"/>
      <c r="E500" s="2" t="s">
        <v>36</v>
      </c>
      <c r="F500" s="31" t="s">
        <v>37</v>
      </c>
      <c r="G500" s="32"/>
      <c r="H500" s="27">
        <v>40</v>
      </c>
      <c r="I500" s="28"/>
      <c r="J500" s="8">
        <v>38.75</v>
      </c>
      <c r="K500" s="8">
        <v>38.75</v>
      </c>
      <c r="L500" s="8">
        <v>38.75</v>
      </c>
      <c r="M500" s="8" t="s">
        <v>29</v>
      </c>
      <c r="N500" s="8">
        <v>38.75</v>
      </c>
      <c r="O500" s="8" t="s">
        <v>29</v>
      </c>
      <c r="P500" s="8" t="s">
        <v>29</v>
      </c>
      <c r="Q500" s="8" t="s">
        <v>29</v>
      </c>
      <c r="R500" s="8" t="s">
        <v>29</v>
      </c>
      <c r="S500" s="8" t="s">
        <v>29</v>
      </c>
      <c r="T500" s="8" t="s">
        <v>29</v>
      </c>
      <c r="U500" s="8" t="s">
        <v>29</v>
      </c>
      <c r="V500" s="27" t="s">
        <v>29</v>
      </c>
      <c r="W500" s="28"/>
      <c r="X500" s="27" t="s">
        <v>29</v>
      </c>
      <c r="Y500" s="28"/>
    </row>
    <row r="501" spans="2:25" ht="17.25" customHeight="1">
      <c r="B501" s="33"/>
      <c r="C501" s="34"/>
      <c r="D501" s="2"/>
      <c r="E501" s="2" t="s">
        <v>75</v>
      </c>
      <c r="F501" s="31" t="s">
        <v>76</v>
      </c>
      <c r="G501" s="32"/>
      <c r="H501" s="27">
        <v>1641</v>
      </c>
      <c r="I501" s="28"/>
      <c r="J501" s="8">
        <v>1640.88</v>
      </c>
      <c r="K501" s="8">
        <v>1640.88</v>
      </c>
      <c r="L501" s="8">
        <v>1640.88</v>
      </c>
      <c r="M501" s="8" t="s">
        <v>29</v>
      </c>
      <c r="N501" s="8">
        <v>1640.88</v>
      </c>
      <c r="O501" s="8" t="s">
        <v>29</v>
      </c>
      <c r="P501" s="8" t="s">
        <v>29</v>
      </c>
      <c r="Q501" s="8" t="s">
        <v>29</v>
      </c>
      <c r="R501" s="8" t="s">
        <v>29</v>
      </c>
      <c r="S501" s="8" t="s">
        <v>29</v>
      </c>
      <c r="T501" s="8" t="s">
        <v>29</v>
      </c>
      <c r="U501" s="8" t="s">
        <v>29</v>
      </c>
      <c r="V501" s="27" t="s">
        <v>29</v>
      </c>
      <c r="W501" s="28"/>
      <c r="X501" s="27" t="s">
        <v>29</v>
      </c>
      <c r="Y501" s="28"/>
    </row>
    <row r="502" spans="2:25" ht="13.5" customHeight="1">
      <c r="B502" s="44"/>
      <c r="C502" s="45"/>
      <c r="D502" s="1" t="s">
        <v>246</v>
      </c>
      <c r="E502" s="1"/>
      <c r="F502" s="29" t="s">
        <v>247</v>
      </c>
      <c r="G502" s="30"/>
      <c r="H502" s="25">
        <f>SUM(H503:H509)</f>
        <v>437231</v>
      </c>
      <c r="I502" s="26"/>
      <c r="J502" s="7">
        <f>SUM(J503:J509)</f>
        <v>431878.69</v>
      </c>
      <c r="K502" s="7">
        <f aca="true" t="shared" si="70" ref="K502:U502">SUM(K503:K509)</f>
        <v>398452.23</v>
      </c>
      <c r="L502" s="7">
        <f t="shared" si="70"/>
        <v>398452.23</v>
      </c>
      <c r="M502" s="7">
        <f t="shared" si="70"/>
        <v>0</v>
      </c>
      <c r="N502" s="7">
        <f t="shared" si="70"/>
        <v>398452.23</v>
      </c>
      <c r="O502" s="7">
        <f t="shared" si="70"/>
        <v>0</v>
      </c>
      <c r="P502" s="7">
        <f t="shared" si="70"/>
        <v>0</v>
      </c>
      <c r="Q502" s="7">
        <f t="shared" si="70"/>
        <v>0</v>
      </c>
      <c r="R502" s="7">
        <f t="shared" si="70"/>
        <v>0</v>
      </c>
      <c r="S502" s="7">
        <f t="shared" si="70"/>
        <v>0</v>
      </c>
      <c r="T502" s="7">
        <f t="shared" si="70"/>
        <v>33426.46</v>
      </c>
      <c r="U502" s="7">
        <f t="shared" si="70"/>
        <v>33426.46</v>
      </c>
      <c r="V502" s="25">
        <f>SUM(V503:V509)</f>
        <v>0</v>
      </c>
      <c r="W502" s="26"/>
      <c r="X502" s="25">
        <f>SUM(X503:X509)</f>
        <v>0</v>
      </c>
      <c r="Y502" s="26"/>
    </row>
    <row r="503" spans="2:25" ht="13.5" customHeight="1">
      <c r="B503" s="33"/>
      <c r="C503" s="34"/>
      <c r="D503" s="2"/>
      <c r="E503" s="2" t="s">
        <v>32</v>
      </c>
      <c r="F503" s="31" t="s">
        <v>33</v>
      </c>
      <c r="G503" s="32"/>
      <c r="H503" s="27">
        <v>1110</v>
      </c>
      <c r="I503" s="28"/>
      <c r="J503" s="8">
        <v>1108.23</v>
      </c>
      <c r="K503" s="8">
        <v>1108.23</v>
      </c>
      <c r="L503" s="8">
        <v>1108.23</v>
      </c>
      <c r="M503" s="8" t="s">
        <v>29</v>
      </c>
      <c r="N503" s="8">
        <v>1108.23</v>
      </c>
      <c r="O503" s="8" t="s">
        <v>29</v>
      </c>
      <c r="P503" s="8" t="s">
        <v>29</v>
      </c>
      <c r="Q503" s="8" t="s">
        <v>29</v>
      </c>
      <c r="R503" s="8" t="s">
        <v>29</v>
      </c>
      <c r="S503" s="8" t="s">
        <v>29</v>
      </c>
      <c r="T503" s="8" t="s">
        <v>29</v>
      </c>
      <c r="U503" s="8" t="s">
        <v>29</v>
      </c>
      <c r="V503" s="27" t="s">
        <v>29</v>
      </c>
      <c r="W503" s="28"/>
      <c r="X503" s="27" t="s">
        <v>29</v>
      </c>
      <c r="Y503" s="28"/>
    </row>
    <row r="504" spans="2:25" ht="13.5" customHeight="1">
      <c r="B504" s="33"/>
      <c r="C504" s="34"/>
      <c r="D504" s="2"/>
      <c r="E504" s="2" t="s">
        <v>69</v>
      </c>
      <c r="F504" s="31" t="s">
        <v>70</v>
      </c>
      <c r="G504" s="32"/>
      <c r="H504" s="27">
        <v>320671</v>
      </c>
      <c r="I504" s="28"/>
      <c r="J504" s="8">
        <v>317877.69</v>
      </c>
      <c r="K504" s="8">
        <v>317877.69</v>
      </c>
      <c r="L504" s="8">
        <v>317877.69</v>
      </c>
      <c r="M504" s="8" t="s">
        <v>29</v>
      </c>
      <c r="N504" s="8">
        <v>317877.69</v>
      </c>
      <c r="O504" s="8" t="s">
        <v>29</v>
      </c>
      <c r="P504" s="8" t="s">
        <v>29</v>
      </c>
      <c r="Q504" s="8" t="s">
        <v>29</v>
      </c>
      <c r="R504" s="8" t="s">
        <v>29</v>
      </c>
      <c r="S504" s="8" t="s">
        <v>29</v>
      </c>
      <c r="T504" s="8" t="s">
        <v>29</v>
      </c>
      <c r="U504" s="8" t="s">
        <v>29</v>
      </c>
      <c r="V504" s="27" t="s">
        <v>29</v>
      </c>
      <c r="W504" s="28"/>
      <c r="X504" s="27" t="s">
        <v>29</v>
      </c>
      <c r="Y504" s="28"/>
    </row>
    <row r="505" spans="2:25" ht="13.5" customHeight="1">
      <c r="B505" s="33"/>
      <c r="C505" s="34"/>
      <c r="D505" s="2"/>
      <c r="E505" s="2" t="s">
        <v>71</v>
      </c>
      <c r="F505" s="31" t="s">
        <v>72</v>
      </c>
      <c r="G505" s="32"/>
      <c r="H505" s="27">
        <v>73940</v>
      </c>
      <c r="I505" s="28"/>
      <c r="J505" s="8">
        <v>72984.23</v>
      </c>
      <c r="K505" s="8">
        <v>72984.23</v>
      </c>
      <c r="L505" s="8">
        <v>72984.23</v>
      </c>
      <c r="M505" s="8" t="s">
        <v>29</v>
      </c>
      <c r="N505" s="8">
        <v>72984.23</v>
      </c>
      <c r="O505" s="8" t="s">
        <v>29</v>
      </c>
      <c r="P505" s="8" t="s">
        <v>29</v>
      </c>
      <c r="Q505" s="8" t="s">
        <v>29</v>
      </c>
      <c r="R505" s="8" t="s">
        <v>29</v>
      </c>
      <c r="S505" s="8" t="s">
        <v>29</v>
      </c>
      <c r="T505" s="8" t="s">
        <v>29</v>
      </c>
      <c r="U505" s="8" t="s">
        <v>29</v>
      </c>
      <c r="V505" s="27" t="s">
        <v>29</v>
      </c>
      <c r="W505" s="28"/>
      <c r="X505" s="27" t="s">
        <v>29</v>
      </c>
      <c r="Y505" s="28"/>
    </row>
    <row r="506" spans="2:25" ht="13.5" customHeight="1">
      <c r="B506" s="33"/>
      <c r="C506" s="34"/>
      <c r="D506" s="2"/>
      <c r="E506" s="2" t="s">
        <v>34</v>
      </c>
      <c r="F506" s="31" t="s">
        <v>35</v>
      </c>
      <c r="G506" s="32"/>
      <c r="H506" s="27">
        <v>7710</v>
      </c>
      <c r="I506" s="28"/>
      <c r="J506" s="8">
        <v>6482.08</v>
      </c>
      <c r="K506" s="8">
        <v>6482.08</v>
      </c>
      <c r="L506" s="8">
        <v>6482.08</v>
      </c>
      <c r="M506" s="8" t="s">
        <v>29</v>
      </c>
      <c r="N506" s="8">
        <v>6482.08</v>
      </c>
      <c r="O506" s="8" t="s">
        <v>29</v>
      </c>
      <c r="P506" s="8" t="s">
        <v>29</v>
      </c>
      <c r="Q506" s="8" t="s">
        <v>29</v>
      </c>
      <c r="R506" s="8" t="s">
        <v>29</v>
      </c>
      <c r="S506" s="8" t="s">
        <v>29</v>
      </c>
      <c r="T506" s="8" t="s">
        <v>29</v>
      </c>
      <c r="U506" s="8" t="s">
        <v>29</v>
      </c>
      <c r="V506" s="27" t="s">
        <v>29</v>
      </c>
      <c r="W506" s="28"/>
      <c r="X506" s="27" t="s">
        <v>29</v>
      </c>
      <c r="Y506" s="28"/>
    </row>
    <row r="507" spans="2:25" ht="13.5" customHeight="1">
      <c r="B507" s="33"/>
      <c r="C507" s="34"/>
      <c r="D507" s="2"/>
      <c r="E507" s="2" t="s">
        <v>36</v>
      </c>
      <c r="F507" s="31" t="s">
        <v>37</v>
      </c>
      <c r="G507" s="32"/>
      <c r="H507" s="27">
        <v>300</v>
      </c>
      <c r="I507" s="28"/>
      <c r="J507" s="8">
        <v>0</v>
      </c>
      <c r="K507" s="8">
        <v>0</v>
      </c>
      <c r="L507" s="8">
        <v>0</v>
      </c>
      <c r="M507" s="8" t="s">
        <v>29</v>
      </c>
      <c r="N507" s="8">
        <v>0</v>
      </c>
      <c r="O507" s="8" t="s">
        <v>29</v>
      </c>
      <c r="P507" s="8" t="s">
        <v>29</v>
      </c>
      <c r="Q507" s="8" t="s">
        <v>29</v>
      </c>
      <c r="R507" s="8" t="s">
        <v>29</v>
      </c>
      <c r="S507" s="8" t="s">
        <v>29</v>
      </c>
      <c r="T507" s="8" t="s">
        <v>29</v>
      </c>
      <c r="U507" s="8" t="s">
        <v>29</v>
      </c>
      <c r="V507" s="27" t="s">
        <v>29</v>
      </c>
      <c r="W507" s="28"/>
      <c r="X507" s="27" t="s">
        <v>29</v>
      </c>
      <c r="Y507" s="28"/>
    </row>
    <row r="508" spans="2:25" ht="13.5" customHeight="1">
      <c r="B508" s="33"/>
      <c r="C508" s="34"/>
      <c r="D508" s="2"/>
      <c r="E508" s="2" t="s">
        <v>38</v>
      </c>
      <c r="F508" s="31" t="s">
        <v>39</v>
      </c>
      <c r="G508" s="32"/>
      <c r="H508" s="27">
        <v>27900</v>
      </c>
      <c r="I508" s="28"/>
      <c r="J508" s="8">
        <v>27826.46</v>
      </c>
      <c r="K508" s="8">
        <v>0</v>
      </c>
      <c r="L508" s="8">
        <v>0</v>
      </c>
      <c r="M508" s="8" t="s">
        <v>29</v>
      </c>
      <c r="N508" s="8">
        <v>0</v>
      </c>
      <c r="O508" s="8" t="s">
        <v>29</v>
      </c>
      <c r="P508" s="8" t="s">
        <v>29</v>
      </c>
      <c r="Q508" s="8" t="s">
        <v>29</v>
      </c>
      <c r="R508" s="8" t="s">
        <v>29</v>
      </c>
      <c r="S508" s="8" t="s">
        <v>29</v>
      </c>
      <c r="T508" s="8">
        <v>27826.46</v>
      </c>
      <c r="U508" s="8">
        <v>27826.46</v>
      </c>
      <c r="V508" s="27" t="s">
        <v>29</v>
      </c>
      <c r="W508" s="28"/>
      <c r="X508" s="27" t="s">
        <v>29</v>
      </c>
      <c r="Y508" s="28"/>
    </row>
    <row r="509" spans="2:25" ht="16.5" customHeight="1">
      <c r="B509" s="17"/>
      <c r="C509" s="18"/>
      <c r="D509" s="2"/>
      <c r="E509" s="2" t="s">
        <v>79</v>
      </c>
      <c r="F509" s="31" t="s">
        <v>80</v>
      </c>
      <c r="G509" s="32"/>
      <c r="H509" s="27">
        <v>5600</v>
      </c>
      <c r="I509" s="28"/>
      <c r="J509" s="8">
        <v>5600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5600</v>
      </c>
      <c r="U509" s="8">
        <v>5600</v>
      </c>
      <c r="V509" s="27" t="s">
        <v>29</v>
      </c>
      <c r="W509" s="28"/>
      <c r="X509" s="27" t="s">
        <v>29</v>
      </c>
      <c r="Y509" s="28"/>
    </row>
    <row r="510" spans="2:25" ht="17.25" customHeight="1">
      <c r="B510" s="44"/>
      <c r="C510" s="45"/>
      <c r="D510" s="1" t="s">
        <v>248</v>
      </c>
      <c r="E510" s="1"/>
      <c r="F510" s="29" t="s">
        <v>249</v>
      </c>
      <c r="G510" s="30"/>
      <c r="H510" s="25">
        <f>SUM(H511:H513)</f>
        <v>60935</v>
      </c>
      <c r="I510" s="26"/>
      <c r="J510" s="7">
        <f aca="true" t="shared" si="71" ref="J510:V510">SUM(J511:J513)</f>
        <v>56972.299999999996</v>
      </c>
      <c r="K510" s="7">
        <f t="shared" si="71"/>
        <v>56972.299999999996</v>
      </c>
      <c r="L510" s="7">
        <f t="shared" si="71"/>
        <v>56972.299999999996</v>
      </c>
      <c r="M510" s="7">
        <f t="shared" si="71"/>
        <v>0</v>
      </c>
      <c r="N510" s="7">
        <f t="shared" si="71"/>
        <v>56972.299999999996</v>
      </c>
      <c r="O510" s="7">
        <f t="shared" si="71"/>
        <v>0</v>
      </c>
      <c r="P510" s="7">
        <f t="shared" si="71"/>
        <v>0</v>
      </c>
      <c r="Q510" s="7">
        <f t="shared" si="71"/>
        <v>0</v>
      </c>
      <c r="R510" s="7">
        <f t="shared" si="71"/>
        <v>0</v>
      </c>
      <c r="S510" s="7">
        <f t="shared" si="71"/>
        <v>0</v>
      </c>
      <c r="T510" s="7">
        <f t="shared" si="71"/>
        <v>0</v>
      </c>
      <c r="U510" s="7">
        <f t="shared" si="71"/>
        <v>0</v>
      </c>
      <c r="V510" s="25">
        <f t="shared" si="71"/>
        <v>0</v>
      </c>
      <c r="W510" s="26"/>
      <c r="X510" s="25">
        <f>SUM(X511:X513)</f>
        <v>0</v>
      </c>
      <c r="Y510" s="26"/>
    </row>
    <row r="511" spans="2:25" ht="13.5" customHeight="1">
      <c r="B511" s="33"/>
      <c r="C511" s="34"/>
      <c r="D511" s="2"/>
      <c r="E511" s="2" t="s">
        <v>32</v>
      </c>
      <c r="F511" s="31" t="s">
        <v>33</v>
      </c>
      <c r="G511" s="32"/>
      <c r="H511" s="27">
        <v>5894</v>
      </c>
      <c r="I511" s="28"/>
      <c r="J511" s="8">
        <v>5892.71</v>
      </c>
      <c r="K511" s="8">
        <v>5892.71</v>
      </c>
      <c r="L511" s="8">
        <v>5892.71</v>
      </c>
      <c r="M511" s="8" t="s">
        <v>29</v>
      </c>
      <c r="N511" s="8">
        <v>5892.71</v>
      </c>
      <c r="O511" s="8" t="s">
        <v>29</v>
      </c>
      <c r="P511" s="8" t="s">
        <v>29</v>
      </c>
      <c r="Q511" s="8" t="s">
        <v>29</v>
      </c>
      <c r="R511" s="8" t="s">
        <v>29</v>
      </c>
      <c r="S511" s="8" t="s">
        <v>29</v>
      </c>
      <c r="T511" s="8" t="s">
        <v>29</v>
      </c>
      <c r="U511" s="8" t="s">
        <v>29</v>
      </c>
      <c r="V511" s="27" t="s">
        <v>29</v>
      </c>
      <c r="W511" s="28"/>
      <c r="X511" s="27" t="s">
        <v>29</v>
      </c>
      <c r="Y511" s="28"/>
    </row>
    <row r="512" spans="2:25" ht="13.5" customHeight="1">
      <c r="B512" s="33"/>
      <c r="C512" s="34"/>
      <c r="D512" s="2"/>
      <c r="E512" s="2" t="s">
        <v>34</v>
      </c>
      <c r="F512" s="31" t="s">
        <v>35</v>
      </c>
      <c r="G512" s="32"/>
      <c r="H512" s="27">
        <v>53856</v>
      </c>
      <c r="I512" s="28"/>
      <c r="J512" s="8">
        <v>50084.59</v>
      </c>
      <c r="K512" s="8">
        <v>50084.59</v>
      </c>
      <c r="L512" s="8">
        <v>50084.59</v>
      </c>
      <c r="M512" s="8" t="s">
        <v>29</v>
      </c>
      <c r="N512" s="8">
        <v>50084.59</v>
      </c>
      <c r="O512" s="8" t="s">
        <v>29</v>
      </c>
      <c r="P512" s="8" t="s">
        <v>29</v>
      </c>
      <c r="Q512" s="8" t="s">
        <v>29</v>
      </c>
      <c r="R512" s="8" t="s">
        <v>29</v>
      </c>
      <c r="S512" s="8" t="s">
        <v>29</v>
      </c>
      <c r="T512" s="8" t="s">
        <v>29</v>
      </c>
      <c r="U512" s="8" t="s">
        <v>29</v>
      </c>
      <c r="V512" s="27" t="s">
        <v>29</v>
      </c>
      <c r="W512" s="28"/>
      <c r="X512" s="27" t="s">
        <v>29</v>
      </c>
      <c r="Y512" s="28"/>
    </row>
    <row r="513" spans="2:25" ht="17.25" customHeight="1">
      <c r="B513" s="33"/>
      <c r="C513" s="34"/>
      <c r="D513" s="2"/>
      <c r="E513" s="2" t="s">
        <v>77</v>
      </c>
      <c r="F513" s="31" t="s">
        <v>78</v>
      </c>
      <c r="G513" s="32"/>
      <c r="H513" s="27">
        <v>1185</v>
      </c>
      <c r="I513" s="28"/>
      <c r="J513" s="8">
        <v>995</v>
      </c>
      <c r="K513" s="8">
        <v>995</v>
      </c>
      <c r="L513" s="8">
        <v>995</v>
      </c>
      <c r="M513" s="8" t="s">
        <v>29</v>
      </c>
      <c r="N513" s="8">
        <v>995</v>
      </c>
      <c r="O513" s="8" t="s">
        <v>29</v>
      </c>
      <c r="P513" s="8" t="s">
        <v>29</v>
      </c>
      <c r="Q513" s="8" t="s">
        <v>29</v>
      </c>
      <c r="R513" s="8" t="s">
        <v>29</v>
      </c>
      <c r="S513" s="8" t="s">
        <v>29</v>
      </c>
      <c r="T513" s="8" t="s">
        <v>29</v>
      </c>
      <c r="U513" s="8" t="s">
        <v>29</v>
      </c>
      <c r="V513" s="27" t="s">
        <v>29</v>
      </c>
      <c r="W513" s="28"/>
      <c r="X513" s="27" t="s">
        <v>29</v>
      </c>
      <c r="Y513" s="28"/>
    </row>
    <row r="514" spans="2:25" ht="13.5" customHeight="1">
      <c r="B514" s="44" t="s">
        <v>250</v>
      </c>
      <c r="C514" s="45"/>
      <c r="D514" s="1"/>
      <c r="E514" s="1"/>
      <c r="F514" s="29" t="s">
        <v>251</v>
      </c>
      <c r="G514" s="30"/>
      <c r="H514" s="25">
        <f>H517+H529+H515</f>
        <v>1670699</v>
      </c>
      <c r="I514" s="26"/>
      <c r="J514" s="7">
        <f>J517+J529+J515</f>
        <v>1661960.0199999998</v>
      </c>
      <c r="K514" s="7">
        <f aca="true" t="shared" si="72" ref="K514:U514">K517+K529+K515</f>
        <v>1434831.73</v>
      </c>
      <c r="L514" s="7">
        <f t="shared" si="72"/>
        <v>55499.479999999996</v>
      </c>
      <c r="M514" s="7">
        <f t="shared" si="72"/>
        <v>5635.91</v>
      </c>
      <c r="N514" s="7">
        <f t="shared" si="72"/>
        <v>49863.57</v>
      </c>
      <c r="O514" s="7">
        <f t="shared" si="72"/>
        <v>1379332.25</v>
      </c>
      <c r="P514" s="7">
        <f t="shared" si="72"/>
        <v>0</v>
      </c>
      <c r="Q514" s="7">
        <f t="shared" si="72"/>
        <v>0</v>
      </c>
      <c r="R514" s="7">
        <f t="shared" si="72"/>
        <v>0</v>
      </c>
      <c r="S514" s="7">
        <f t="shared" si="72"/>
        <v>0</v>
      </c>
      <c r="T514" s="7">
        <f t="shared" si="72"/>
        <v>227128.29</v>
      </c>
      <c r="U514" s="7">
        <f t="shared" si="72"/>
        <v>227128.29</v>
      </c>
      <c r="V514" s="25">
        <f>V517+V529+V515</f>
        <v>176211.89</v>
      </c>
      <c r="W514" s="26"/>
      <c r="X514" s="25">
        <f>X517+X529+X515</f>
        <v>0</v>
      </c>
      <c r="Y514" s="26"/>
    </row>
    <row r="515" spans="2:25" ht="13.5" customHeight="1">
      <c r="B515" s="14"/>
      <c r="C515" s="15"/>
      <c r="D515" s="1" t="s">
        <v>314</v>
      </c>
      <c r="E515" s="1"/>
      <c r="F515" s="29" t="s">
        <v>316</v>
      </c>
      <c r="G515" s="30"/>
      <c r="H515" s="25">
        <f>H516</f>
        <v>4400</v>
      </c>
      <c r="I515" s="26"/>
      <c r="J515" s="7">
        <f aca="true" t="shared" si="73" ref="J515:V515">J516</f>
        <v>4332.25</v>
      </c>
      <c r="K515" s="7">
        <f t="shared" si="73"/>
        <v>4332.25</v>
      </c>
      <c r="L515" s="7">
        <f t="shared" si="73"/>
        <v>0</v>
      </c>
      <c r="M515" s="7">
        <f t="shared" si="73"/>
        <v>0</v>
      </c>
      <c r="N515" s="7">
        <f t="shared" si="73"/>
        <v>0</v>
      </c>
      <c r="O515" s="7">
        <f t="shared" si="73"/>
        <v>4332.25</v>
      </c>
      <c r="P515" s="7">
        <f t="shared" si="73"/>
        <v>0</v>
      </c>
      <c r="Q515" s="7">
        <f t="shared" si="73"/>
        <v>0</v>
      </c>
      <c r="R515" s="7">
        <f t="shared" si="73"/>
        <v>0</v>
      </c>
      <c r="S515" s="7">
        <f t="shared" si="73"/>
        <v>0</v>
      </c>
      <c r="T515" s="7">
        <f t="shared" si="73"/>
        <v>0</v>
      </c>
      <c r="U515" s="7">
        <f t="shared" si="73"/>
        <v>0</v>
      </c>
      <c r="V515" s="25">
        <f t="shared" si="73"/>
        <v>0</v>
      </c>
      <c r="W515" s="26"/>
      <c r="X515" s="25">
        <f>X516</f>
        <v>0</v>
      </c>
      <c r="Y515" s="26"/>
    </row>
    <row r="516" spans="2:25" ht="45.75" customHeight="1">
      <c r="B516" s="14"/>
      <c r="C516" s="15"/>
      <c r="D516" s="1"/>
      <c r="E516" s="1" t="s">
        <v>315</v>
      </c>
      <c r="F516" s="29" t="s">
        <v>317</v>
      </c>
      <c r="G516" s="30"/>
      <c r="H516" s="25">
        <v>4400</v>
      </c>
      <c r="I516" s="26"/>
      <c r="J516" s="7">
        <v>4332.25</v>
      </c>
      <c r="K516" s="7">
        <v>4332.25</v>
      </c>
      <c r="L516" s="7">
        <v>0</v>
      </c>
      <c r="M516" s="7">
        <v>0</v>
      </c>
      <c r="N516" s="7">
        <v>0</v>
      </c>
      <c r="O516" s="7">
        <v>4332.25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25">
        <v>0</v>
      </c>
      <c r="W516" s="26"/>
      <c r="X516" s="25">
        <v>0</v>
      </c>
      <c r="Y516" s="26"/>
    </row>
    <row r="517" spans="2:25" ht="13.5" customHeight="1">
      <c r="B517" s="44"/>
      <c r="C517" s="45"/>
      <c r="D517" s="1" t="s">
        <v>252</v>
      </c>
      <c r="E517" s="1"/>
      <c r="F517" s="29" t="s">
        <v>253</v>
      </c>
      <c r="G517" s="30"/>
      <c r="H517" s="25">
        <f>SUM(H518:H528)</f>
        <v>1276299</v>
      </c>
      <c r="I517" s="26"/>
      <c r="J517" s="7">
        <f aca="true" t="shared" si="74" ref="J517:V517">SUM(J518:J528)</f>
        <v>1267627.7699999998</v>
      </c>
      <c r="K517" s="7">
        <f t="shared" si="74"/>
        <v>1040499.4799999999</v>
      </c>
      <c r="L517" s="7">
        <f t="shared" si="74"/>
        <v>55499.479999999996</v>
      </c>
      <c r="M517" s="7">
        <f t="shared" si="74"/>
        <v>5635.91</v>
      </c>
      <c r="N517" s="7">
        <f t="shared" si="74"/>
        <v>49863.57</v>
      </c>
      <c r="O517" s="7">
        <f t="shared" si="74"/>
        <v>985000</v>
      </c>
      <c r="P517" s="7">
        <f t="shared" si="74"/>
        <v>0</v>
      </c>
      <c r="Q517" s="7">
        <f t="shared" si="74"/>
        <v>0</v>
      </c>
      <c r="R517" s="7">
        <f t="shared" si="74"/>
        <v>0</v>
      </c>
      <c r="S517" s="7">
        <f t="shared" si="74"/>
        <v>0</v>
      </c>
      <c r="T517" s="7">
        <f t="shared" si="74"/>
        <v>227128.29</v>
      </c>
      <c r="U517" s="7">
        <f t="shared" si="74"/>
        <v>227128.29</v>
      </c>
      <c r="V517" s="25">
        <f t="shared" si="74"/>
        <v>176211.89</v>
      </c>
      <c r="W517" s="26"/>
      <c r="X517" s="25">
        <f>SUM(X518:X528)</f>
        <v>0</v>
      </c>
      <c r="Y517" s="26"/>
    </row>
    <row r="518" spans="2:25" ht="17.25" customHeight="1">
      <c r="B518" s="33"/>
      <c r="C518" s="34"/>
      <c r="D518" s="2"/>
      <c r="E518" s="2" t="s">
        <v>254</v>
      </c>
      <c r="F518" s="31" t="s">
        <v>255</v>
      </c>
      <c r="G518" s="32"/>
      <c r="H518" s="27">
        <v>985000</v>
      </c>
      <c r="I518" s="28"/>
      <c r="J518" s="8">
        <v>985000</v>
      </c>
      <c r="K518" s="8">
        <v>985000</v>
      </c>
      <c r="L518" s="8" t="s">
        <v>29</v>
      </c>
      <c r="M518" s="8" t="s">
        <v>29</v>
      </c>
      <c r="N518" s="8" t="s">
        <v>29</v>
      </c>
      <c r="O518" s="8">
        <v>985000</v>
      </c>
      <c r="P518" s="8" t="s">
        <v>29</v>
      </c>
      <c r="Q518" s="8" t="s">
        <v>29</v>
      </c>
      <c r="R518" s="8" t="s">
        <v>29</v>
      </c>
      <c r="S518" s="8" t="s">
        <v>29</v>
      </c>
      <c r="T518" s="8" t="s">
        <v>29</v>
      </c>
      <c r="U518" s="8" t="s">
        <v>29</v>
      </c>
      <c r="V518" s="27" t="s">
        <v>29</v>
      </c>
      <c r="W518" s="28"/>
      <c r="X518" s="27" t="s">
        <v>29</v>
      </c>
      <c r="Y518" s="28"/>
    </row>
    <row r="519" spans="2:25" ht="13.5" customHeight="1">
      <c r="B519" s="33"/>
      <c r="C519" s="34"/>
      <c r="D519" s="2"/>
      <c r="E519" s="2" t="s">
        <v>51</v>
      </c>
      <c r="F519" s="31" t="s">
        <v>52</v>
      </c>
      <c r="G519" s="32"/>
      <c r="H519" s="27">
        <v>311</v>
      </c>
      <c r="I519" s="28"/>
      <c r="J519" s="8">
        <v>310.14</v>
      </c>
      <c r="K519" s="8">
        <v>310.14</v>
      </c>
      <c r="L519" s="8">
        <v>310.14</v>
      </c>
      <c r="M519" s="8">
        <v>310.14</v>
      </c>
      <c r="N519" s="8" t="s">
        <v>29</v>
      </c>
      <c r="O519" s="8">
        <v>0</v>
      </c>
      <c r="P519" s="8" t="s">
        <v>29</v>
      </c>
      <c r="Q519" s="8" t="s">
        <v>29</v>
      </c>
      <c r="R519" s="8" t="s">
        <v>29</v>
      </c>
      <c r="S519" s="8" t="s">
        <v>29</v>
      </c>
      <c r="T519" s="8" t="s">
        <v>29</v>
      </c>
      <c r="U519" s="8" t="s">
        <v>29</v>
      </c>
      <c r="V519" s="27" t="s">
        <v>29</v>
      </c>
      <c r="W519" s="28"/>
      <c r="X519" s="27" t="s">
        <v>29</v>
      </c>
      <c r="Y519" s="28"/>
    </row>
    <row r="520" spans="2:25" ht="13.5" customHeight="1">
      <c r="B520" s="17"/>
      <c r="C520" s="18"/>
      <c r="D520" s="2"/>
      <c r="E520" s="2" t="s">
        <v>53</v>
      </c>
      <c r="F520" s="31" t="s">
        <v>54</v>
      </c>
      <c r="G520" s="32"/>
      <c r="H520" s="27">
        <v>15</v>
      </c>
      <c r="I520" s="28"/>
      <c r="J520" s="8">
        <v>14.7</v>
      </c>
      <c r="K520" s="8">
        <v>14.7</v>
      </c>
      <c r="L520" s="8">
        <v>14.7</v>
      </c>
      <c r="M520" s="8">
        <v>14.7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 t="s">
        <v>29</v>
      </c>
      <c r="V520" s="27" t="s">
        <v>29</v>
      </c>
      <c r="W520" s="28"/>
      <c r="X520" s="27" t="s">
        <v>29</v>
      </c>
      <c r="Y520" s="28"/>
    </row>
    <row r="521" spans="2:25" ht="13.5" customHeight="1">
      <c r="B521" s="33"/>
      <c r="C521" s="34"/>
      <c r="D521" s="2"/>
      <c r="E521" s="2" t="s">
        <v>86</v>
      </c>
      <c r="F521" s="31" t="s">
        <v>87</v>
      </c>
      <c r="G521" s="32"/>
      <c r="H521" s="27">
        <v>5968</v>
      </c>
      <c r="I521" s="28"/>
      <c r="J521" s="8">
        <v>5311.07</v>
      </c>
      <c r="K521" s="8">
        <v>5311.07</v>
      </c>
      <c r="L521" s="8">
        <v>5311.07</v>
      </c>
      <c r="M521" s="8">
        <v>5311.07</v>
      </c>
      <c r="N521" s="8" t="s">
        <v>29</v>
      </c>
      <c r="O521" s="8" t="s">
        <v>29</v>
      </c>
      <c r="P521" s="8" t="s">
        <v>29</v>
      </c>
      <c r="Q521" s="8" t="s">
        <v>29</v>
      </c>
      <c r="R521" s="8" t="s">
        <v>29</v>
      </c>
      <c r="S521" s="8" t="s">
        <v>29</v>
      </c>
      <c r="T521" s="8" t="s">
        <v>29</v>
      </c>
      <c r="U521" s="8" t="s">
        <v>29</v>
      </c>
      <c r="V521" s="27" t="s">
        <v>29</v>
      </c>
      <c r="W521" s="28"/>
      <c r="X521" s="27" t="s">
        <v>29</v>
      </c>
      <c r="Y521" s="28"/>
    </row>
    <row r="522" spans="2:25" ht="13.5" customHeight="1">
      <c r="B522" s="33"/>
      <c r="C522" s="34"/>
      <c r="D522" s="2"/>
      <c r="E522" s="2" t="s">
        <v>32</v>
      </c>
      <c r="F522" s="31" t="s">
        <v>33</v>
      </c>
      <c r="G522" s="32"/>
      <c r="H522" s="27">
        <v>1800</v>
      </c>
      <c r="I522" s="28"/>
      <c r="J522" s="8">
        <v>1667.93</v>
      </c>
      <c r="K522" s="8">
        <v>1667.93</v>
      </c>
      <c r="L522" s="8">
        <v>1667.93</v>
      </c>
      <c r="M522" s="8" t="s">
        <v>29</v>
      </c>
      <c r="N522" s="8">
        <v>1667.93</v>
      </c>
      <c r="O522" s="8" t="s">
        <v>29</v>
      </c>
      <c r="P522" s="8" t="s">
        <v>29</v>
      </c>
      <c r="Q522" s="8" t="s">
        <v>29</v>
      </c>
      <c r="R522" s="8" t="s">
        <v>29</v>
      </c>
      <c r="S522" s="8" t="s">
        <v>29</v>
      </c>
      <c r="T522" s="8" t="s">
        <v>29</v>
      </c>
      <c r="U522" s="8" t="s">
        <v>29</v>
      </c>
      <c r="V522" s="27" t="s">
        <v>29</v>
      </c>
      <c r="W522" s="28"/>
      <c r="X522" s="27" t="s">
        <v>29</v>
      </c>
      <c r="Y522" s="28"/>
    </row>
    <row r="523" spans="2:25" ht="13.5" customHeight="1">
      <c r="B523" s="33"/>
      <c r="C523" s="34"/>
      <c r="D523" s="2"/>
      <c r="E523" s="2" t="s">
        <v>69</v>
      </c>
      <c r="F523" s="31" t="s">
        <v>70</v>
      </c>
      <c r="G523" s="32"/>
      <c r="H523" s="27">
        <v>27950</v>
      </c>
      <c r="I523" s="28"/>
      <c r="J523" s="8">
        <v>25757.94</v>
      </c>
      <c r="K523" s="8">
        <v>25757.94</v>
      </c>
      <c r="L523" s="8">
        <v>25757.94</v>
      </c>
      <c r="M523" s="8" t="s">
        <v>29</v>
      </c>
      <c r="N523" s="8">
        <v>25757.94</v>
      </c>
      <c r="O523" s="8" t="s">
        <v>29</v>
      </c>
      <c r="P523" s="8" t="s">
        <v>29</v>
      </c>
      <c r="Q523" s="8" t="s">
        <v>29</v>
      </c>
      <c r="R523" s="8" t="s">
        <v>29</v>
      </c>
      <c r="S523" s="8" t="s">
        <v>29</v>
      </c>
      <c r="T523" s="8" t="s">
        <v>29</v>
      </c>
      <c r="U523" s="8" t="s">
        <v>29</v>
      </c>
      <c r="V523" s="27" t="s">
        <v>29</v>
      </c>
      <c r="W523" s="28"/>
      <c r="X523" s="27" t="s">
        <v>29</v>
      </c>
      <c r="Y523" s="28"/>
    </row>
    <row r="524" spans="2:25" ht="13.5" customHeight="1">
      <c r="B524" s="17"/>
      <c r="C524" s="18"/>
      <c r="D524" s="2"/>
      <c r="E524" s="2" t="s">
        <v>71</v>
      </c>
      <c r="F524" s="31" t="s">
        <v>72</v>
      </c>
      <c r="G524" s="32"/>
      <c r="H524" s="27">
        <v>21174</v>
      </c>
      <c r="I524" s="28"/>
      <c r="J524" s="8">
        <v>17979.09</v>
      </c>
      <c r="K524" s="8">
        <v>17979.09</v>
      </c>
      <c r="L524" s="8">
        <v>17979.09</v>
      </c>
      <c r="M524" s="8">
        <v>0</v>
      </c>
      <c r="N524" s="8">
        <v>17979.09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/>
      <c r="V524" s="19"/>
      <c r="W524" s="20"/>
      <c r="X524" s="19"/>
      <c r="Y524" s="20"/>
    </row>
    <row r="525" spans="2:25" ht="13.5" customHeight="1">
      <c r="B525" s="33"/>
      <c r="C525" s="34"/>
      <c r="D525" s="2"/>
      <c r="E525" s="2" t="s">
        <v>34</v>
      </c>
      <c r="F525" s="31" t="s">
        <v>35</v>
      </c>
      <c r="G525" s="32"/>
      <c r="H525" s="27">
        <v>4462</v>
      </c>
      <c r="I525" s="28"/>
      <c r="J525" s="8">
        <v>4458.61</v>
      </c>
      <c r="K525" s="8">
        <v>4458.61</v>
      </c>
      <c r="L525" s="8">
        <v>4458.61</v>
      </c>
      <c r="M525" s="8" t="s">
        <v>29</v>
      </c>
      <c r="N525" s="8">
        <v>4458.61</v>
      </c>
      <c r="O525" s="8" t="s">
        <v>29</v>
      </c>
      <c r="P525" s="8" t="s">
        <v>29</v>
      </c>
      <c r="Q525" s="8" t="s">
        <v>29</v>
      </c>
      <c r="R525" s="8" t="s">
        <v>29</v>
      </c>
      <c r="S525" s="8" t="s">
        <v>29</v>
      </c>
      <c r="T525" s="8" t="s">
        <v>29</v>
      </c>
      <c r="U525" s="8" t="s">
        <v>29</v>
      </c>
      <c r="V525" s="27" t="s">
        <v>29</v>
      </c>
      <c r="W525" s="28"/>
      <c r="X525" s="27" t="s">
        <v>29</v>
      </c>
      <c r="Y525" s="28"/>
    </row>
    <row r="526" spans="2:25" ht="13.5" customHeight="1">
      <c r="B526" s="33"/>
      <c r="C526" s="34"/>
      <c r="D526" s="2"/>
      <c r="E526" s="2" t="s">
        <v>38</v>
      </c>
      <c r="F526" s="31" t="s">
        <v>39</v>
      </c>
      <c r="G526" s="32"/>
      <c r="H526" s="27">
        <v>53319</v>
      </c>
      <c r="I526" s="28"/>
      <c r="J526" s="8">
        <v>50916.4</v>
      </c>
      <c r="K526" s="8">
        <v>0</v>
      </c>
      <c r="L526" s="8">
        <v>0</v>
      </c>
      <c r="M526" s="8" t="s">
        <v>29</v>
      </c>
      <c r="N526" s="8">
        <v>0</v>
      </c>
      <c r="O526" s="8" t="s">
        <v>29</v>
      </c>
      <c r="P526" s="8" t="s">
        <v>29</v>
      </c>
      <c r="Q526" s="8" t="s">
        <v>29</v>
      </c>
      <c r="R526" s="8" t="s">
        <v>29</v>
      </c>
      <c r="S526" s="8" t="s">
        <v>29</v>
      </c>
      <c r="T526" s="8">
        <v>50916.4</v>
      </c>
      <c r="U526" s="8">
        <v>50916.4</v>
      </c>
      <c r="V526" s="27" t="s">
        <v>29</v>
      </c>
      <c r="W526" s="28"/>
      <c r="X526" s="27">
        <v>0</v>
      </c>
      <c r="Y526" s="28"/>
    </row>
    <row r="527" spans="2:25" ht="13.5" customHeight="1">
      <c r="B527" s="17"/>
      <c r="C527" s="18"/>
      <c r="D527" s="2"/>
      <c r="E527" s="2" t="s">
        <v>81</v>
      </c>
      <c r="F527" s="31" t="s">
        <v>39</v>
      </c>
      <c r="G527" s="32"/>
      <c r="H527" s="27">
        <v>132200</v>
      </c>
      <c r="I527" s="28"/>
      <c r="J527" s="8">
        <v>132158.92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132158.92</v>
      </c>
      <c r="U527" s="8">
        <v>132158.92</v>
      </c>
      <c r="V527" s="27">
        <v>132158.92</v>
      </c>
      <c r="W527" s="28"/>
      <c r="X527" s="27">
        <v>0</v>
      </c>
      <c r="Y527" s="28"/>
    </row>
    <row r="528" spans="2:25" ht="13.5" customHeight="1">
      <c r="B528" s="17"/>
      <c r="C528" s="18"/>
      <c r="D528" s="2"/>
      <c r="E528" s="2" t="s">
        <v>46</v>
      </c>
      <c r="F528" s="31" t="s">
        <v>39</v>
      </c>
      <c r="G528" s="32"/>
      <c r="H528" s="27">
        <v>44100</v>
      </c>
      <c r="I528" s="28"/>
      <c r="J528" s="8">
        <v>44052.97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44052.97</v>
      </c>
      <c r="U528" s="8">
        <v>44052.97</v>
      </c>
      <c r="V528" s="27">
        <v>44052.97</v>
      </c>
      <c r="W528" s="28"/>
      <c r="X528" s="27">
        <v>0</v>
      </c>
      <c r="Y528" s="28"/>
    </row>
    <row r="529" spans="2:25" ht="13.5" customHeight="1">
      <c r="B529" s="44"/>
      <c r="C529" s="45"/>
      <c r="D529" s="1" t="s">
        <v>256</v>
      </c>
      <c r="E529" s="1"/>
      <c r="F529" s="29" t="s">
        <v>257</v>
      </c>
      <c r="G529" s="30"/>
      <c r="H529" s="25">
        <f>H530</f>
        <v>390000</v>
      </c>
      <c r="I529" s="26"/>
      <c r="J529" s="7">
        <f>J530</f>
        <v>390000</v>
      </c>
      <c r="K529" s="7">
        <f aca="true" t="shared" si="75" ref="K529:Q529">K530</f>
        <v>390000</v>
      </c>
      <c r="L529" s="7" t="str">
        <f t="shared" si="75"/>
        <v>0,00</v>
      </c>
      <c r="M529" s="7" t="str">
        <f t="shared" si="75"/>
        <v>0,00</v>
      </c>
      <c r="N529" s="7" t="str">
        <f t="shared" si="75"/>
        <v>0,00</v>
      </c>
      <c r="O529" s="7">
        <f t="shared" si="75"/>
        <v>390000</v>
      </c>
      <c r="P529" s="7" t="str">
        <f t="shared" si="75"/>
        <v>0,00</v>
      </c>
      <c r="Q529" s="7" t="str">
        <f t="shared" si="75"/>
        <v>0,00</v>
      </c>
      <c r="R529" s="7" t="str">
        <f>R530</f>
        <v>0,00</v>
      </c>
      <c r="S529" s="7" t="str">
        <f>S530</f>
        <v>0,00</v>
      </c>
      <c r="T529" s="7" t="str">
        <f>T530</f>
        <v>0,00</v>
      </c>
      <c r="U529" s="7" t="str">
        <f>U530</f>
        <v>0,00</v>
      </c>
      <c r="V529" s="25" t="str">
        <f>V530</f>
        <v>0,00</v>
      </c>
      <c r="W529" s="26"/>
      <c r="X529" s="25" t="str">
        <f>X530</f>
        <v>0,00</v>
      </c>
      <c r="Y529" s="26"/>
    </row>
    <row r="530" spans="2:25" ht="17.25" customHeight="1">
      <c r="B530" s="33"/>
      <c r="C530" s="34"/>
      <c r="D530" s="2"/>
      <c r="E530" s="2" t="s">
        <v>254</v>
      </c>
      <c r="F530" s="31" t="s">
        <v>255</v>
      </c>
      <c r="G530" s="32"/>
      <c r="H530" s="27">
        <v>390000</v>
      </c>
      <c r="I530" s="28"/>
      <c r="J530" s="8">
        <v>390000</v>
      </c>
      <c r="K530" s="8">
        <v>390000</v>
      </c>
      <c r="L530" s="8" t="s">
        <v>29</v>
      </c>
      <c r="M530" s="8" t="s">
        <v>29</v>
      </c>
      <c r="N530" s="8" t="s">
        <v>29</v>
      </c>
      <c r="O530" s="8">
        <v>390000</v>
      </c>
      <c r="P530" s="8" t="s">
        <v>29</v>
      </c>
      <c r="Q530" s="8" t="s">
        <v>29</v>
      </c>
      <c r="R530" s="8" t="s">
        <v>29</v>
      </c>
      <c r="S530" s="8" t="s">
        <v>29</v>
      </c>
      <c r="T530" s="8" t="s">
        <v>29</v>
      </c>
      <c r="U530" s="8" t="s">
        <v>29</v>
      </c>
      <c r="V530" s="27" t="s">
        <v>29</v>
      </c>
      <c r="W530" s="28"/>
      <c r="X530" s="27" t="s">
        <v>29</v>
      </c>
      <c r="Y530" s="28"/>
    </row>
    <row r="531" spans="2:25" ht="13.5" customHeight="1">
      <c r="B531" s="44" t="s">
        <v>258</v>
      </c>
      <c r="C531" s="45"/>
      <c r="D531" s="1"/>
      <c r="E531" s="1"/>
      <c r="F531" s="29" t="s">
        <v>259</v>
      </c>
      <c r="G531" s="30"/>
      <c r="H531" s="25">
        <f>H532+H543</f>
        <v>373317</v>
      </c>
      <c r="I531" s="26"/>
      <c r="J531" s="7">
        <f aca="true" t="shared" si="76" ref="J531:V531">J532+J543</f>
        <v>367226.67</v>
      </c>
      <c r="K531" s="7">
        <f t="shared" si="76"/>
        <v>302043.3</v>
      </c>
      <c r="L531" s="7">
        <f t="shared" si="76"/>
        <v>149417.68</v>
      </c>
      <c r="M531" s="7">
        <f t="shared" si="76"/>
        <v>41213.31</v>
      </c>
      <c r="N531" s="7">
        <f t="shared" si="76"/>
        <v>108204.37</v>
      </c>
      <c r="O531" s="7">
        <f t="shared" si="76"/>
        <v>152070.62</v>
      </c>
      <c r="P531" s="7">
        <f t="shared" si="76"/>
        <v>555</v>
      </c>
      <c r="Q531" s="7">
        <f t="shared" si="76"/>
        <v>0</v>
      </c>
      <c r="R531" s="7">
        <f t="shared" si="76"/>
        <v>0</v>
      </c>
      <c r="S531" s="7">
        <f t="shared" si="76"/>
        <v>0</v>
      </c>
      <c r="T531" s="7">
        <f t="shared" si="76"/>
        <v>65183.37</v>
      </c>
      <c r="U531" s="7">
        <f t="shared" si="76"/>
        <v>65183.37</v>
      </c>
      <c r="V531" s="25">
        <f t="shared" si="76"/>
        <v>0</v>
      </c>
      <c r="W531" s="26"/>
      <c r="X531" s="25">
        <f>X532+X543</f>
        <v>0</v>
      </c>
      <c r="Y531" s="26"/>
    </row>
    <row r="532" spans="2:25" ht="13.5" customHeight="1">
      <c r="B532" s="44"/>
      <c r="C532" s="45"/>
      <c r="D532" s="1" t="s">
        <v>260</v>
      </c>
      <c r="E532" s="1"/>
      <c r="F532" s="29" t="s">
        <v>261</v>
      </c>
      <c r="G532" s="30"/>
      <c r="H532" s="25">
        <f>SUM(H533:H542)</f>
        <v>276767</v>
      </c>
      <c r="I532" s="26"/>
      <c r="J532" s="7">
        <f aca="true" t="shared" si="77" ref="J532:V532">SUM(J533:J542)</f>
        <v>272685.1</v>
      </c>
      <c r="K532" s="7">
        <f t="shared" si="77"/>
        <v>207501.72999999998</v>
      </c>
      <c r="L532" s="7">
        <f t="shared" si="77"/>
        <v>54876.11</v>
      </c>
      <c r="M532" s="7">
        <f t="shared" si="77"/>
        <v>7613.3099999999995</v>
      </c>
      <c r="N532" s="7">
        <f t="shared" si="77"/>
        <v>47262.8</v>
      </c>
      <c r="O532" s="7">
        <f t="shared" si="77"/>
        <v>152070.62</v>
      </c>
      <c r="P532" s="7">
        <f t="shared" si="77"/>
        <v>555</v>
      </c>
      <c r="Q532" s="7">
        <f t="shared" si="77"/>
        <v>0</v>
      </c>
      <c r="R532" s="7">
        <f t="shared" si="77"/>
        <v>0</v>
      </c>
      <c r="S532" s="7">
        <f t="shared" si="77"/>
        <v>0</v>
      </c>
      <c r="T532" s="7">
        <f t="shared" si="77"/>
        <v>65183.37</v>
      </c>
      <c r="U532" s="7">
        <f t="shared" si="77"/>
        <v>65183.37</v>
      </c>
      <c r="V532" s="25">
        <f t="shared" si="77"/>
        <v>0</v>
      </c>
      <c r="W532" s="26"/>
      <c r="X532" s="25" t="s">
        <v>29</v>
      </c>
      <c r="Y532" s="26"/>
    </row>
    <row r="533" spans="2:25" ht="24" customHeight="1">
      <c r="B533" s="33"/>
      <c r="C533" s="34"/>
      <c r="D533" s="2"/>
      <c r="E533" s="2" t="s">
        <v>197</v>
      </c>
      <c r="F533" s="31" t="s">
        <v>198</v>
      </c>
      <c r="G533" s="32"/>
      <c r="H533" s="27">
        <v>153110</v>
      </c>
      <c r="I533" s="28"/>
      <c r="J533" s="8">
        <v>152070.62</v>
      </c>
      <c r="K533" s="8">
        <v>152070.62</v>
      </c>
      <c r="L533" s="8" t="s">
        <v>29</v>
      </c>
      <c r="M533" s="8" t="s">
        <v>29</v>
      </c>
      <c r="N533" s="8" t="s">
        <v>29</v>
      </c>
      <c r="O533" s="8">
        <v>152070.62</v>
      </c>
      <c r="P533" s="8" t="s">
        <v>29</v>
      </c>
      <c r="Q533" s="8" t="s">
        <v>29</v>
      </c>
      <c r="R533" s="8" t="s">
        <v>29</v>
      </c>
      <c r="S533" s="8" t="s">
        <v>29</v>
      </c>
      <c r="T533" s="8" t="s">
        <v>29</v>
      </c>
      <c r="U533" s="8" t="s">
        <v>29</v>
      </c>
      <c r="V533" s="27" t="s">
        <v>29</v>
      </c>
      <c r="W533" s="28"/>
      <c r="X533" s="27" t="s">
        <v>29</v>
      </c>
      <c r="Y533" s="28"/>
    </row>
    <row r="534" spans="2:25" ht="15.75" customHeight="1">
      <c r="B534" s="17"/>
      <c r="C534" s="18"/>
      <c r="D534" s="2"/>
      <c r="E534" s="2" t="s">
        <v>109</v>
      </c>
      <c r="F534" s="31" t="s">
        <v>110</v>
      </c>
      <c r="G534" s="32"/>
      <c r="H534" s="27">
        <v>600</v>
      </c>
      <c r="I534" s="28"/>
      <c r="J534" s="8">
        <v>555</v>
      </c>
      <c r="K534" s="8">
        <v>555</v>
      </c>
      <c r="L534" s="8">
        <v>0</v>
      </c>
      <c r="M534" s="8">
        <v>0</v>
      </c>
      <c r="N534" s="8">
        <v>0</v>
      </c>
      <c r="O534" s="8">
        <v>0</v>
      </c>
      <c r="P534" s="8">
        <v>555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27" t="s">
        <v>29</v>
      </c>
      <c r="W534" s="28"/>
      <c r="X534" s="27" t="s">
        <v>29</v>
      </c>
      <c r="Y534" s="28"/>
    </row>
    <row r="535" spans="2:25" ht="12.75">
      <c r="B535" s="17"/>
      <c r="C535" s="18"/>
      <c r="D535" s="2"/>
      <c r="E535" s="2" t="s">
        <v>51</v>
      </c>
      <c r="F535" s="31" t="s">
        <v>52</v>
      </c>
      <c r="G535" s="32"/>
      <c r="H535" s="27">
        <v>1400</v>
      </c>
      <c r="I535" s="28"/>
      <c r="J535" s="8">
        <v>57.38</v>
      </c>
      <c r="K535" s="8">
        <v>57.38</v>
      </c>
      <c r="L535" s="8">
        <v>57.38</v>
      </c>
      <c r="M535" s="8">
        <v>57.38</v>
      </c>
      <c r="N535" s="8">
        <v>0</v>
      </c>
      <c r="O535" s="8">
        <v>0</v>
      </c>
      <c r="P535" s="8">
        <v>0</v>
      </c>
      <c r="Q535" s="8">
        <v>0</v>
      </c>
      <c r="R535" s="8"/>
      <c r="S535" s="8"/>
      <c r="T535" s="8"/>
      <c r="U535" s="8"/>
      <c r="V535" s="19"/>
      <c r="W535" s="20"/>
      <c r="X535" s="19"/>
      <c r="Y535" s="20"/>
    </row>
    <row r="536" spans="2:25" ht="12.75">
      <c r="B536" s="17"/>
      <c r="C536" s="18"/>
      <c r="D536" s="2"/>
      <c r="E536" s="2" t="s">
        <v>53</v>
      </c>
      <c r="F536" s="31" t="s">
        <v>54</v>
      </c>
      <c r="G536" s="32"/>
      <c r="H536" s="27">
        <v>10</v>
      </c>
      <c r="I536" s="28"/>
      <c r="J536" s="8">
        <v>9.31</v>
      </c>
      <c r="K536" s="8">
        <v>9.31</v>
      </c>
      <c r="L536" s="8">
        <v>9.31</v>
      </c>
      <c r="M536" s="8">
        <v>9.31</v>
      </c>
      <c r="N536" s="8">
        <v>0</v>
      </c>
      <c r="O536" s="8">
        <v>0</v>
      </c>
      <c r="P536" s="8">
        <v>0</v>
      </c>
      <c r="Q536" s="8">
        <v>0</v>
      </c>
      <c r="R536" s="8"/>
      <c r="S536" s="8"/>
      <c r="T536" s="8"/>
      <c r="U536" s="8"/>
      <c r="V536" s="19"/>
      <c r="W536" s="20"/>
      <c r="X536" s="19"/>
      <c r="Y536" s="20"/>
    </row>
    <row r="537" spans="2:25" ht="13.5" customHeight="1">
      <c r="B537" s="33"/>
      <c r="C537" s="34"/>
      <c r="D537" s="2"/>
      <c r="E537" s="2" t="s">
        <v>86</v>
      </c>
      <c r="F537" s="31" t="s">
        <v>87</v>
      </c>
      <c r="G537" s="32"/>
      <c r="H537" s="27">
        <v>7650</v>
      </c>
      <c r="I537" s="28"/>
      <c r="J537" s="8">
        <v>7546.62</v>
      </c>
      <c r="K537" s="8">
        <v>7546.62</v>
      </c>
      <c r="L537" s="8">
        <v>7546.62</v>
      </c>
      <c r="M537" s="8">
        <v>7546.62</v>
      </c>
      <c r="N537" s="8" t="s">
        <v>29</v>
      </c>
      <c r="O537" s="8" t="s">
        <v>29</v>
      </c>
      <c r="P537" s="8" t="s">
        <v>29</v>
      </c>
      <c r="Q537" s="8" t="s">
        <v>29</v>
      </c>
      <c r="R537" s="8" t="s">
        <v>29</v>
      </c>
      <c r="S537" s="8" t="s">
        <v>29</v>
      </c>
      <c r="T537" s="8" t="s">
        <v>29</v>
      </c>
      <c r="U537" s="8" t="s">
        <v>29</v>
      </c>
      <c r="V537" s="27" t="s">
        <v>29</v>
      </c>
      <c r="W537" s="28"/>
      <c r="X537" s="27" t="s">
        <v>29</v>
      </c>
      <c r="Y537" s="28"/>
    </row>
    <row r="538" spans="2:25" ht="13.5" customHeight="1">
      <c r="B538" s="33"/>
      <c r="C538" s="34"/>
      <c r="D538" s="2"/>
      <c r="E538" s="2" t="s">
        <v>32</v>
      </c>
      <c r="F538" s="31" t="s">
        <v>33</v>
      </c>
      <c r="G538" s="32"/>
      <c r="H538" s="27">
        <v>25607</v>
      </c>
      <c r="I538" s="28"/>
      <c r="J538" s="8">
        <v>25216.12</v>
      </c>
      <c r="K538" s="8">
        <v>25216.12</v>
      </c>
      <c r="L538" s="8">
        <v>25216.12</v>
      </c>
      <c r="M538" s="8" t="s">
        <v>29</v>
      </c>
      <c r="N538" s="8">
        <v>25216.12</v>
      </c>
      <c r="O538" s="8" t="s">
        <v>29</v>
      </c>
      <c r="P538" s="8" t="s">
        <v>29</v>
      </c>
      <c r="Q538" s="8" t="s">
        <v>29</v>
      </c>
      <c r="R538" s="8" t="s">
        <v>29</v>
      </c>
      <c r="S538" s="8" t="s">
        <v>29</v>
      </c>
      <c r="T538" s="8" t="s">
        <v>29</v>
      </c>
      <c r="U538" s="8" t="s">
        <v>29</v>
      </c>
      <c r="V538" s="27" t="s">
        <v>29</v>
      </c>
      <c r="W538" s="28"/>
      <c r="X538" s="27" t="s">
        <v>29</v>
      </c>
      <c r="Y538" s="28"/>
    </row>
    <row r="539" spans="2:25" ht="13.5" customHeight="1">
      <c r="B539" s="33"/>
      <c r="C539" s="34"/>
      <c r="D539" s="2"/>
      <c r="E539" s="2" t="s">
        <v>34</v>
      </c>
      <c r="F539" s="31" t="s">
        <v>35</v>
      </c>
      <c r="G539" s="32"/>
      <c r="H539" s="27">
        <v>22040</v>
      </c>
      <c r="I539" s="28"/>
      <c r="J539" s="8">
        <v>21539.3</v>
      </c>
      <c r="K539" s="8">
        <v>21539.3</v>
      </c>
      <c r="L539" s="8">
        <v>21539.3</v>
      </c>
      <c r="M539" s="8" t="s">
        <v>29</v>
      </c>
      <c r="N539" s="8">
        <v>21539.3</v>
      </c>
      <c r="O539" s="8" t="s">
        <v>29</v>
      </c>
      <c r="P539" s="8" t="s">
        <v>29</v>
      </c>
      <c r="Q539" s="8" t="s">
        <v>29</v>
      </c>
      <c r="R539" s="8" t="s">
        <v>29</v>
      </c>
      <c r="S539" s="8" t="s">
        <v>29</v>
      </c>
      <c r="T539" s="8" t="s">
        <v>29</v>
      </c>
      <c r="U539" s="8" t="s">
        <v>29</v>
      </c>
      <c r="V539" s="27" t="s">
        <v>29</v>
      </c>
      <c r="W539" s="28"/>
      <c r="X539" s="27" t="s">
        <v>29</v>
      </c>
      <c r="Y539" s="28"/>
    </row>
    <row r="540" spans="2:25" ht="24" customHeight="1">
      <c r="B540" s="33"/>
      <c r="C540" s="34"/>
      <c r="D540" s="2"/>
      <c r="E540" s="2" t="s">
        <v>123</v>
      </c>
      <c r="F540" s="31" t="s">
        <v>124</v>
      </c>
      <c r="G540" s="32"/>
      <c r="H540" s="27">
        <v>530</v>
      </c>
      <c r="I540" s="28"/>
      <c r="J540" s="8">
        <v>234.48</v>
      </c>
      <c r="K540" s="8">
        <v>234.48</v>
      </c>
      <c r="L540" s="8">
        <v>234.48</v>
      </c>
      <c r="M540" s="8" t="s">
        <v>29</v>
      </c>
      <c r="N540" s="8">
        <v>234.48</v>
      </c>
      <c r="O540" s="8" t="s">
        <v>29</v>
      </c>
      <c r="P540" s="8" t="s">
        <v>29</v>
      </c>
      <c r="Q540" s="8" t="s">
        <v>29</v>
      </c>
      <c r="R540" s="8" t="s">
        <v>29</v>
      </c>
      <c r="S540" s="8" t="s">
        <v>29</v>
      </c>
      <c r="T540" s="8" t="s">
        <v>29</v>
      </c>
      <c r="U540" s="8" t="s">
        <v>29</v>
      </c>
      <c r="V540" s="27" t="s">
        <v>29</v>
      </c>
      <c r="W540" s="28"/>
      <c r="X540" s="27" t="s">
        <v>29</v>
      </c>
      <c r="Y540" s="28"/>
    </row>
    <row r="541" spans="2:25" ht="13.5" customHeight="1">
      <c r="B541" s="33"/>
      <c r="C541" s="34"/>
      <c r="D541" s="2"/>
      <c r="E541" s="2" t="s">
        <v>111</v>
      </c>
      <c r="F541" s="31" t="s">
        <v>112</v>
      </c>
      <c r="G541" s="32"/>
      <c r="H541" s="27">
        <v>320</v>
      </c>
      <c r="I541" s="28"/>
      <c r="J541" s="8">
        <v>272.9</v>
      </c>
      <c r="K541" s="8">
        <v>272.9</v>
      </c>
      <c r="L541" s="8">
        <v>272.9</v>
      </c>
      <c r="M541" s="8">
        <v>0</v>
      </c>
      <c r="N541" s="8">
        <v>272.9</v>
      </c>
      <c r="O541" s="8" t="s">
        <v>29</v>
      </c>
      <c r="P541" s="8" t="s">
        <v>29</v>
      </c>
      <c r="Q541" s="8" t="s">
        <v>29</v>
      </c>
      <c r="R541" s="8" t="s">
        <v>29</v>
      </c>
      <c r="S541" s="8" t="s">
        <v>29</v>
      </c>
      <c r="T541" s="8" t="s">
        <v>29</v>
      </c>
      <c r="U541" s="8" t="s">
        <v>29</v>
      </c>
      <c r="V541" s="27" t="s">
        <v>29</v>
      </c>
      <c r="W541" s="28"/>
      <c r="X541" s="27" t="s">
        <v>29</v>
      </c>
      <c r="Y541" s="28"/>
    </row>
    <row r="542" spans="2:25" ht="13.5" customHeight="1">
      <c r="B542" s="33"/>
      <c r="C542" s="34"/>
      <c r="D542" s="2"/>
      <c r="E542" s="2" t="s">
        <v>38</v>
      </c>
      <c r="F542" s="31" t="s">
        <v>39</v>
      </c>
      <c r="G542" s="32"/>
      <c r="H542" s="27">
        <v>65500</v>
      </c>
      <c r="I542" s="28"/>
      <c r="J542" s="8">
        <v>65183.37</v>
      </c>
      <c r="K542" s="8" t="s">
        <v>29</v>
      </c>
      <c r="L542" s="8" t="s">
        <v>29</v>
      </c>
      <c r="M542" s="8" t="s">
        <v>29</v>
      </c>
      <c r="N542" s="8" t="s">
        <v>29</v>
      </c>
      <c r="O542" s="8" t="s">
        <v>29</v>
      </c>
      <c r="P542" s="8" t="s">
        <v>29</v>
      </c>
      <c r="Q542" s="8" t="s">
        <v>29</v>
      </c>
      <c r="R542" s="8" t="s">
        <v>29</v>
      </c>
      <c r="S542" s="8" t="s">
        <v>29</v>
      </c>
      <c r="T542" s="8">
        <v>65183.37</v>
      </c>
      <c r="U542" s="8">
        <v>65183.37</v>
      </c>
      <c r="V542" s="27" t="s">
        <v>29</v>
      </c>
      <c r="W542" s="28"/>
      <c r="X542" s="27" t="s">
        <v>29</v>
      </c>
      <c r="Y542" s="28"/>
    </row>
    <row r="543" spans="2:25" ht="13.5" customHeight="1">
      <c r="B543" s="44"/>
      <c r="C543" s="45"/>
      <c r="D543" s="1" t="s">
        <v>262</v>
      </c>
      <c r="E543" s="1"/>
      <c r="F543" s="29" t="s">
        <v>48</v>
      </c>
      <c r="G543" s="30"/>
      <c r="H543" s="25">
        <f>H544+H545++H546+H547</f>
        <v>96550</v>
      </c>
      <c r="I543" s="26"/>
      <c r="J543" s="7">
        <f>SUM(J544:J547)</f>
        <v>94541.57</v>
      </c>
      <c r="K543" s="7">
        <f aca="true" t="shared" si="78" ref="K543:Q543">SUM(K544:K547)</f>
        <v>94541.57</v>
      </c>
      <c r="L543" s="7">
        <f t="shared" si="78"/>
        <v>94541.57</v>
      </c>
      <c r="M543" s="7">
        <f t="shared" si="78"/>
        <v>33600</v>
      </c>
      <c r="N543" s="7">
        <f t="shared" si="78"/>
        <v>60941.57</v>
      </c>
      <c r="O543" s="7">
        <f t="shared" si="78"/>
        <v>0</v>
      </c>
      <c r="P543" s="7">
        <f t="shared" si="78"/>
        <v>0</v>
      </c>
      <c r="Q543" s="7">
        <f t="shared" si="78"/>
        <v>0</v>
      </c>
      <c r="R543" s="7" t="s">
        <v>29</v>
      </c>
      <c r="S543" s="7" t="s">
        <v>29</v>
      </c>
      <c r="T543" s="7" t="s">
        <v>29</v>
      </c>
      <c r="U543" s="7" t="s">
        <v>29</v>
      </c>
      <c r="V543" s="25" t="s">
        <v>29</v>
      </c>
      <c r="W543" s="26"/>
      <c r="X543" s="25" t="s">
        <v>29</v>
      </c>
      <c r="Y543" s="26"/>
    </row>
    <row r="544" spans="2:25" ht="13.5" customHeight="1">
      <c r="B544" s="33"/>
      <c r="C544" s="34"/>
      <c r="D544" s="2"/>
      <c r="E544" s="2" t="s">
        <v>86</v>
      </c>
      <c r="F544" s="31" t="s">
        <v>87</v>
      </c>
      <c r="G544" s="32"/>
      <c r="H544" s="27">
        <v>33600</v>
      </c>
      <c r="I544" s="28"/>
      <c r="J544" s="8">
        <v>33600</v>
      </c>
      <c r="K544" s="8">
        <v>33600</v>
      </c>
      <c r="L544" s="8">
        <v>33600</v>
      </c>
      <c r="M544" s="8">
        <v>33600</v>
      </c>
      <c r="N544" s="8">
        <v>0</v>
      </c>
      <c r="O544" s="8" t="s">
        <v>29</v>
      </c>
      <c r="P544" s="8" t="s">
        <v>29</v>
      </c>
      <c r="Q544" s="8" t="s">
        <v>29</v>
      </c>
      <c r="R544" s="8" t="s">
        <v>29</v>
      </c>
      <c r="S544" s="8" t="s">
        <v>29</v>
      </c>
      <c r="T544" s="8" t="s">
        <v>29</v>
      </c>
      <c r="U544" s="8" t="s">
        <v>29</v>
      </c>
      <c r="V544" s="27" t="s">
        <v>29</v>
      </c>
      <c r="W544" s="28"/>
      <c r="X544" s="27" t="s">
        <v>29</v>
      </c>
      <c r="Y544" s="28"/>
    </row>
    <row r="545" spans="2:25" ht="13.5" customHeight="1">
      <c r="B545" s="33"/>
      <c r="C545" s="34"/>
      <c r="D545" s="2"/>
      <c r="E545" s="2" t="s">
        <v>32</v>
      </c>
      <c r="F545" s="31" t="s">
        <v>33</v>
      </c>
      <c r="G545" s="32"/>
      <c r="H545" s="27">
        <v>10000</v>
      </c>
      <c r="I545" s="28"/>
      <c r="J545" s="8">
        <v>10000</v>
      </c>
      <c r="K545" s="8">
        <v>10000</v>
      </c>
      <c r="L545" s="8">
        <v>10000</v>
      </c>
      <c r="M545" s="8" t="s">
        <v>29</v>
      </c>
      <c r="N545" s="8">
        <v>10000</v>
      </c>
      <c r="O545" s="8" t="s">
        <v>29</v>
      </c>
      <c r="P545" s="8" t="s">
        <v>29</v>
      </c>
      <c r="Q545" s="8" t="s">
        <v>29</v>
      </c>
      <c r="R545" s="8" t="s">
        <v>29</v>
      </c>
      <c r="S545" s="8" t="s">
        <v>29</v>
      </c>
      <c r="T545" s="8" t="s">
        <v>29</v>
      </c>
      <c r="U545" s="8" t="s">
        <v>29</v>
      </c>
      <c r="V545" s="27" t="s">
        <v>29</v>
      </c>
      <c r="W545" s="28"/>
      <c r="X545" s="27" t="s">
        <v>29</v>
      </c>
      <c r="Y545" s="28"/>
    </row>
    <row r="546" spans="2:25" ht="13.5" customHeight="1">
      <c r="B546" s="33"/>
      <c r="C546" s="34"/>
      <c r="D546" s="2"/>
      <c r="E546" s="2" t="s">
        <v>34</v>
      </c>
      <c r="F546" s="31" t="s">
        <v>35</v>
      </c>
      <c r="G546" s="32"/>
      <c r="H546" s="27">
        <v>49950</v>
      </c>
      <c r="I546" s="28"/>
      <c r="J546" s="8">
        <v>47941.57</v>
      </c>
      <c r="K546" s="8">
        <v>47941.57</v>
      </c>
      <c r="L546" s="8">
        <v>47941.57</v>
      </c>
      <c r="M546" s="8" t="s">
        <v>29</v>
      </c>
      <c r="N546" s="8">
        <v>47941.57</v>
      </c>
      <c r="O546" s="8" t="s">
        <v>29</v>
      </c>
      <c r="P546" s="8" t="s">
        <v>29</v>
      </c>
      <c r="Q546" s="8" t="s">
        <v>29</v>
      </c>
      <c r="R546" s="8" t="s">
        <v>29</v>
      </c>
      <c r="S546" s="8" t="s">
        <v>29</v>
      </c>
      <c r="T546" s="8" t="s">
        <v>29</v>
      </c>
      <c r="U546" s="8" t="s">
        <v>29</v>
      </c>
      <c r="V546" s="27" t="s">
        <v>29</v>
      </c>
      <c r="W546" s="28"/>
      <c r="X546" s="27" t="s">
        <v>29</v>
      </c>
      <c r="Y546" s="28"/>
    </row>
    <row r="547" spans="2:25" ht="13.5" customHeight="1">
      <c r="B547" s="33"/>
      <c r="C547" s="34"/>
      <c r="D547" s="2"/>
      <c r="E547" s="2" t="s">
        <v>36</v>
      </c>
      <c r="F547" s="31" t="s">
        <v>37</v>
      </c>
      <c r="G547" s="32"/>
      <c r="H547" s="27">
        <v>3000</v>
      </c>
      <c r="I547" s="28"/>
      <c r="J547" s="8">
        <v>3000</v>
      </c>
      <c r="K547" s="8">
        <v>3000</v>
      </c>
      <c r="L547" s="8">
        <v>3000</v>
      </c>
      <c r="M547" s="8" t="s">
        <v>29</v>
      </c>
      <c r="N547" s="8">
        <v>3000</v>
      </c>
      <c r="O547" s="8" t="s">
        <v>29</v>
      </c>
      <c r="P547" s="8" t="s">
        <v>29</v>
      </c>
      <c r="Q547" s="8" t="s">
        <v>29</v>
      </c>
      <c r="R547" s="8" t="s">
        <v>29</v>
      </c>
      <c r="S547" s="8" t="s">
        <v>29</v>
      </c>
      <c r="T547" s="8" t="s">
        <v>29</v>
      </c>
      <c r="U547" s="8" t="s">
        <v>29</v>
      </c>
      <c r="V547" s="27" t="s">
        <v>29</v>
      </c>
      <c r="W547" s="28"/>
      <c r="X547" s="27" t="s">
        <v>29</v>
      </c>
      <c r="Y547" s="28"/>
    </row>
    <row r="548" spans="2:25" ht="32.25" customHeight="1">
      <c r="B548" s="35" t="s">
        <v>263</v>
      </c>
      <c r="C548" s="36"/>
      <c r="D548" s="36"/>
      <c r="E548" s="36"/>
      <c r="F548" s="36"/>
      <c r="G548" s="37"/>
      <c r="H548" s="38">
        <f>H15+H31+H48+H66+H80+H146+H158+H161+H206+H210+H214+H219+H352+H373+H454+H468+H514+H531+H436</f>
        <v>39135706</v>
      </c>
      <c r="I548" s="39"/>
      <c r="J548" s="9">
        <f>J531+J514+J468+J454+J373+J352+J219+J214+J210+J206+J161+J158+J146+J80+J66+J48+J31+J15+J436</f>
        <v>38300965.489999995</v>
      </c>
      <c r="K548" s="9">
        <f aca="true" t="shared" si="79" ref="K548:X548">K531+K514+K468+K454+K373+K352+K219+K214+K210+K206+K161+K158+K146+K80+K66+K48+K31+K15+K436</f>
        <v>34880093.71</v>
      </c>
      <c r="L548" s="9">
        <f t="shared" si="79"/>
        <v>24888245.050000004</v>
      </c>
      <c r="M548" s="9">
        <f t="shared" si="79"/>
        <v>17351354.400000002</v>
      </c>
      <c r="N548" s="9">
        <f t="shared" si="79"/>
        <v>7536890.6499999985</v>
      </c>
      <c r="O548" s="9">
        <f t="shared" si="79"/>
        <v>1797170.2200000002</v>
      </c>
      <c r="P548" s="9">
        <f t="shared" si="79"/>
        <v>7329506.430000001</v>
      </c>
      <c r="Q548" s="9">
        <f t="shared" si="79"/>
        <v>133253.93</v>
      </c>
      <c r="R548" s="9">
        <f t="shared" si="79"/>
        <v>0</v>
      </c>
      <c r="S548" s="9">
        <f t="shared" si="79"/>
        <v>731918.08</v>
      </c>
      <c r="T548" s="9">
        <f>T531+T514+T468+T454+T373+T352+T219+T214+T210+T206+T161+T158+T146+T80+T66+T48+T31+T15+T436</f>
        <v>3420871.78</v>
      </c>
      <c r="U548" s="9">
        <f t="shared" si="79"/>
        <v>3420871.78</v>
      </c>
      <c r="V548" s="38">
        <f t="shared" si="79"/>
        <v>176211.89</v>
      </c>
      <c r="W548" s="39"/>
      <c r="X548" s="38">
        <f t="shared" si="79"/>
        <v>0</v>
      </c>
      <c r="Y548" s="39"/>
    </row>
    <row r="549" spans="1:27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43"/>
      <c r="X549" s="43"/>
      <c r="Y549" s="6"/>
      <c r="Z549" s="6"/>
      <c r="AA549" s="3"/>
    </row>
    <row r="550" spans="1:27" ht="13.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2"/>
      <c r="X550" s="42"/>
      <c r="Y550" s="41"/>
      <c r="Z550" s="41"/>
      <c r="AA550" s="3"/>
    </row>
    <row r="568" ht="0.75" customHeight="1"/>
  </sheetData>
  <sheetProtection/>
  <mergeCells count="2606">
    <mergeCell ref="V527:W527"/>
    <mergeCell ref="X527:Y527"/>
    <mergeCell ref="V528:W528"/>
    <mergeCell ref="X528:Y528"/>
    <mergeCell ref="V466:W466"/>
    <mergeCell ref="X466:Y466"/>
    <mergeCell ref="V509:W509"/>
    <mergeCell ref="X509:Y509"/>
    <mergeCell ref="V516:W516"/>
    <mergeCell ref="X516:Y516"/>
    <mergeCell ref="V456:W456"/>
    <mergeCell ref="X456:Y456"/>
    <mergeCell ref="V464:W464"/>
    <mergeCell ref="X464:Y464"/>
    <mergeCell ref="V465:W465"/>
    <mergeCell ref="X465:Y465"/>
    <mergeCell ref="V406:W406"/>
    <mergeCell ref="V407:W407"/>
    <mergeCell ref="V408:W408"/>
    <mergeCell ref="X404:Y404"/>
    <mergeCell ref="X405:Y405"/>
    <mergeCell ref="X406:Y406"/>
    <mergeCell ref="X407:Y407"/>
    <mergeCell ref="X408:Y408"/>
    <mergeCell ref="V394:W394"/>
    <mergeCell ref="X394:Y394"/>
    <mergeCell ref="V395:W395"/>
    <mergeCell ref="X395:Y395"/>
    <mergeCell ref="V404:W404"/>
    <mergeCell ref="V405:W405"/>
    <mergeCell ref="F128:G128"/>
    <mergeCell ref="H128:I128"/>
    <mergeCell ref="F133:G133"/>
    <mergeCell ref="H133:I133"/>
    <mergeCell ref="F134:G134"/>
    <mergeCell ref="H134:I134"/>
    <mergeCell ref="H138:I138"/>
    <mergeCell ref="F138:G138"/>
    <mergeCell ref="F140:G140"/>
    <mergeCell ref="H124:I124"/>
    <mergeCell ref="F125:G125"/>
    <mergeCell ref="H125:I125"/>
    <mergeCell ref="F126:G126"/>
    <mergeCell ref="H126:I126"/>
    <mergeCell ref="F135:G135"/>
    <mergeCell ref="H135:I135"/>
    <mergeCell ref="B204:C204"/>
    <mergeCell ref="B195:C195"/>
    <mergeCell ref="F195:G195"/>
    <mergeCell ref="H195:I195"/>
    <mergeCell ref="B197:C197"/>
    <mergeCell ref="F144:G144"/>
    <mergeCell ref="F145:G145"/>
    <mergeCell ref="H144:I144"/>
    <mergeCell ref="H145:I145"/>
    <mergeCell ref="F377:G377"/>
    <mergeCell ref="H377:I377"/>
    <mergeCell ref="F305:G305"/>
    <mergeCell ref="F194:G194"/>
    <mergeCell ref="H194:I194"/>
    <mergeCell ref="F199:G199"/>
    <mergeCell ref="H199:I199"/>
    <mergeCell ref="F204:G204"/>
    <mergeCell ref="F386:G386"/>
    <mergeCell ref="V377:W377"/>
    <mergeCell ref="X377:Y377"/>
    <mergeCell ref="F394:G394"/>
    <mergeCell ref="H394:I394"/>
    <mergeCell ref="F212:G212"/>
    <mergeCell ref="H212:I212"/>
    <mergeCell ref="F254:G254"/>
    <mergeCell ref="H254:I254"/>
    <mergeCell ref="F393:G393"/>
    <mergeCell ref="F395:G395"/>
    <mergeCell ref="H395:I395"/>
    <mergeCell ref="F404:G404"/>
    <mergeCell ref="H404:I404"/>
    <mergeCell ref="F405:G405"/>
    <mergeCell ref="H405:I405"/>
    <mergeCell ref="F446:G446"/>
    <mergeCell ref="F406:G406"/>
    <mergeCell ref="H406:I406"/>
    <mergeCell ref="F407:G407"/>
    <mergeCell ref="H407:I407"/>
    <mergeCell ref="F408:G408"/>
    <mergeCell ref="H408:I408"/>
    <mergeCell ref="F456:G456"/>
    <mergeCell ref="H456:I456"/>
    <mergeCell ref="F464:G464"/>
    <mergeCell ref="H464:I464"/>
    <mergeCell ref="H447:I447"/>
    <mergeCell ref="H448:I448"/>
    <mergeCell ref="H449:I449"/>
    <mergeCell ref="V515:W515"/>
    <mergeCell ref="X515:Y515"/>
    <mergeCell ref="F465:G465"/>
    <mergeCell ref="H465:I465"/>
    <mergeCell ref="F466:G466"/>
    <mergeCell ref="H466:I466"/>
    <mergeCell ref="F509:G509"/>
    <mergeCell ref="H509:I509"/>
    <mergeCell ref="H467:I467"/>
    <mergeCell ref="F467:G467"/>
    <mergeCell ref="H524:I524"/>
    <mergeCell ref="F527:G527"/>
    <mergeCell ref="H527:I527"/>
    <mergeCell ref="F528:G528"/>
    <mergeCell ref="H528:I528"/>
    <mergeCell ref="F515:G515"/>
    <mergeCell ref="F516:G516"/>
    <mergeCell ref="H516:I516"/>
    <mergeCell ref="H515:I515"/>
    <mergeCell ref="F535:G535"/>
    <mergeCell ref="F536:G536"/>
    <mergeCell ref="H535:I535"/>
    <mergeCell ref="H536:I536"/>
    <mergeCell ref="V60:W60"/>
    <mergeCell ref="X60:Y60"/>
    <mergeCell ref="F74:G74"/>
    <mergeCell ref="H74:I74"/>
    <mergeCell ref="F78:G78"/>
    <mergeCell ref="H78:I78"/>
    <mergeCell ref="F28:G28"/>
    <mergeCell ref="H28:I28"/>
    <mergeCell ref="F60:G60"/>
    <mergeCell ref="F61:G61"/>
    <mergeCell ref="H60:I60"/>
    <mergeCell ref="H61:I61"/>
    <mergeCell ref="L4:O4"/>
    <mergeCell ref="V216:W216"/>
    <mergeCell ref="X216:Y216"/>
    <mergeCell ref="V215:W215"/>
    <mergeCell ref="X215:Y215"/>
    <mergeCell ref="T3:X3"/>
    <mergeCell ref="A5:Z5"/>
    <mergeCell ref="B6:Z6"/>
    <mergeCell ref="A7:B7"/>
    <mergeCell ref="C7:F7"/>
    <mergeCell ref="B8:C13"/>
    <mergeCell ref="D8:D13"/>
    <mergeCell ref="E8:E13"/>
    <mergeCell ref="J8:J13"/>
    <mergeCell ref="F215:G215"/>
    <mergeCell ref="F216:G216"/>
    <mergeCell ref="H215:I215"/>
    <mergeCell ref="H216:I216"/>
    <mergeCell ref="B16:C16"/>
    <mergeCell ref="F16:G16"/>
    <mergeCell ref="G7:H7"/>
    <mergeCell ref="I7:Z7"/>
    <mergeCell ref="K8:Y8"/>
    <mergeCell ref="K9:K13"/>
    <mergeCell ref="L9:S10"/>
    <mergeCell ref="T9:T13"/>
    <mergeCell ref="U9:Y9"/>
    <mergeCell ref="M11:N12"/>
    <mergeCell ref="O11:O13"/>
    <mergeCell ref="P11:P13"/>
    <mergeCell ref="Q11:Q13"/>
    <mergeCell ref="R11:R13"/>
    <mergeCell ref="S11:S13"/>
    <mergeCell ref="V12:W13"/>
    <mergeCell ref="B14:C14"/>
    <mergeCell ref="F14:G14"/>
    <mergeCell ref="H14:I14"/>
    <mergeCell ref="V14:W14"/>
    <mergeCell ref="F8:G13"/>
    <mergeCell ref="H8:I13"/>
    <mergeCell ref="X14:Y14"/>
    <mergeCell ref="U10:U13"/>
    <mergeCell ref="V10:W11"/>
    <mergeCell ref="X10:Y13"/>
    <mergeCell ref="L11:L13"/>
    <mergeCell ref="B15:C15"/>
    <mergeCell ref="F15:G15"/>
    <mergeCell ref="H15:I15"/>
    <mergeCell ref="V15:W15"/>
    <mergeCell ref="X15:Y15"/>
    <mergeCell ref="H16:I16"/>
    <mergeCell ref="V16:W16"/>
    <mergeCell ref="X16:Y16"/>
    <mergeCell ref="X90:Y90"/>
    <mergeCell ref="V17:W17"/>
    <mergeCell ref="X17:Y17"/>
    <mergeCell ref="X31:Y31"/>
    <mergeCell ref="V66:W66"/>
    <mergeCell ref="X66:Y66"/>
    <mergeCell ref="V80:W80"/>
    <mergeCell ref="V18:W18"/>
    <mergeCell ref="X18:Y18"/>
    <mergeCell ref="F534:G534"/>
    <mergeCell ref="H534:I534"/>
    <mergeCell ref="V19:W19"/>
    <mergeCell ref="X19:Y19"/>
    <mergeCell ref="F113:G113"/>
    <mergeCell ref="H113:I113"/>
    <mergeCell ref="F117:G117"/>
    <mergeCell ref="H117:I117"/>
    <mergeCell ref="B17:C17"/>
    <mergeCell ref="F17:G17"/>
    <mergeCell ref="H17:I17"/>
    <mergeCell ref="B19:C19"/>
    <mergeCell ref="F19:G19"/>
    <mergeCell ref="H19:I19"/>
    <mergeCell ref="B18:C18"/>
    <mergeCell ref="F18:G18"/>
    <mergeCell ref="H18:I18"/>
    <mergeCell ref="F20:G20"/>
    <mergeCell ref="H20:I20"/>
    <mergeCell ref="V20:W20"/>
    <mergeCell ref="X20:Y20"/>
    <mergeCell ref="B21:C21"/>
    <mergeCell ref="F21:G21"/>
    <mergeCell ref="H21:I21"/>
    <mergeCell ref="V21:W21"/>
    <mergeCell ref="X21:Y21"/>
    <mergeCell ref="B20:C20"/>
    <mergeCell ref="B22:C22"/>
    <mergeCell ref="F22:G22"/>
    <mergeCell ref="H22:I22"/>
    <mergeCell ref="V22:W22"/>
    <mergeCell ref="X22:Y22"/>
    <mergeCell ref="B23:C23"/>
    <mergeCell ref="F23:G23"/>
    <mergeCell ref="H23:I23"/>
    <mergeCell ref="V23:W23"/>
    <mergeCell ref="X23:Y23"/>
    <mergeCell ref="B24:C24"/>
    <mergeCell ref="F24:G24"/>
    <mergeCell ref="H24:I24"/>
    <mergeCell ref="V24:W24"/>
    <mergeCell ref="X24:Y24"/>
    <mergeCell ref="B25:C25"/>
    <mergeCell ref="F25:G25"/>
    <mergeCell ref="H25:I25"/>
    <mergeCell ref="V25:W25"/>
    <mergeCell ref="X25:Y25"/>
    <mergeCell ref="B26:C26"/>
    <mergeCell ref="F26:G26"/>
    <mergeCell ref="H26:I26"/>
    <mergeCell ref="V26:W26"/>
    <mergeCell ref="X26:Y26"/>
    <mergeCell ref="B27:C27"/>
    <mergeCell ref="F27:G27"/>
    <mergeCell ref="H27:I27"/>
    <mergeCell ref="V27:W27"/>
    <mergeCell ref="X27:Y27"/>
    <mergeCell ref="B29:C29"/>
    <mergeCell ref="F29:G29"/>
    <mergeCell ref="H29:I29"/>
    <mergeCell ref="V29:W29"/>
    <mergeCell ref="X29:Y29"/>
    <mergeCell ref="B30:C30"/>
    <mergeCell ref="F30:G30"/>
    <mergeCell ref="H30:I30"/>
    <mergeCell ref="V30:W30"/>
    <mergeCell ref="X30:Y30"/>
    <mergeCell ref="B32:C32"/>
    <mergeCell ref="F32:G32"/>
    <mergeCell ref="H32:I32"/>
    <mergeCell ref="V32:W32"/>
    <mergeCell ref="X32:Y32"/>
    <mergeCell ref="B31:C31"/>
    <mergeCell ref="F31:G31"/>
    <mergeCell ref="H31:I31"/>
    <mergeCell ref="V31:W31"/>
    <mergeCell ref="B33:C33"/>
    <mergeCell ref="F33:G33"/>
    <mergeCell ref="H33:I33"/>
    <mergeCell ref="V33:W33"/>
    <mergeCell ref="X33:Y33"/>
    <mergeCell ref="B34:C34"/>
    <mergeCell ref="F34:G34"/>
    <mergeCell ref="H34:I34"/>
    <mergeCell ref="V34:W34"/>
    <mergeCell ref="X34:Y34"/>
    <mergeCell ref="B35:C35"/>
    <mergeCell ref="F35:G35"/>
    <mergeCell ref="H35:I35"/>
    <mergeCell ref="V35:W35"/>
    <mergeCell ref="X35:Y35"/>
    <mergeCell ref="B36:C36"/>
    <mergeCell ref="F36:G36"/>
    <mergeCell ref="H36:I36"/>
    <mergeCell ref="V36:W36"/>
    <mergeCell ref="X36:Y36"/>
    <mergeCell ref="B37:C37"/>
    <mergeCell ref="F37:G37"/>
    <mergeCell ref="H37:I37"/>
    <mergeCell ref="V37:W37"/>
    <mergeCell ref="X37:Y37"/>
    <mergeCell ref="B38:C38"/>
    <mergeCell ref="F38:G38"/>
    <mergeCell ref="H38:I38"/>
    <mergeCell ref="V38:W38"/>
    <mergeCell ref="X38:Y38"/>
    <mergeCell ref="B39:C39"/>
    <mergeCell ref="F39:G39"/>
    <mergeCell ref="H39:I39"/>
    <mergeCell ref="V39:W39"/>
    <mergeCell ref="X39:Y39"/>
    <mergeCell ref="B40:C40"/>
    <mergeCell ref="F40:G40"/>
    <mergeCell ref="H40:I40"/>
    <mergeCell ref="V40:W40"/>
    <mergeCell ref="X40:Y40"/>
    <mergeCell ref="B41:C41"/>
    <mergeCell ref="F41:G41"/>
    <mergeCell ref="H41:I41"/>
    <mergeCell ref="V41:W41"/>
    <mergeCell ref="X41:Y41"/>
    <mergeCell ref="B42:C42"/>
    <mergeCell ref="F42:G42"/>
    <mergeCell ref="H42:I42"/>
    <mergeCell ref="V42:W42"/>
    <mergeCell ref="X42:Y42"/>
    <mergeCell ref="B43:C43"/>
    <mergeCell ref="F43:G43"/>
    <mergeCell ref="H43:I43"/>
    <mergeCell ref="V43:W43"/>
    <mergeCell ref="X43:Y43"/>
    <mergeCell ref="B44:C44"/>
    <mergeCell ref="F44:G44"/>
    <mergeCell ref="H44:I44"/>
    <mergeCell ref="V44:W44"/>
    <mergeCell ref="X44:Y44"/>
    <mergeCell ref="B45:C45"/>
    <mergeCell ref="F45:G45"/>
    <mergeCell ref="H45:I45"/>
    <mergeCell ref="V45:W45"/>
    <mergeCell ref="X45:Y45"/>
    <mergeCell ref="B46:C46"/>
    <mergeCell ref="F46:G46"/>
    <mergeCell ref="H46:I46"/>
    <mergeCell ref="V46:W46"/>
    <mergeCell ref="X46:Y46"/>
    <mergeCell ref="B47:C47"/>
    <mergeCell ref="F47:G47"/>
    <mergeCell ref="H47:I47"/>
    <mergeCell ref="V47:W47"/>
    <mergeCell ref="X47:Y47"/>
    <mergeCell ref="F49:G49"/>
    <mergeCell ref="H49:I49"/>
    <mergeCell ref="V49:W49"/>
    <mergeCell ref="X49:Y49"/>
    <mergeCell ref="A50:B50"/>
    <mergeCell ref="C50:F50"/>
    <mergeCell ref="G50:H50"/>
    <mergeCell ref="I50:Z50"/>
    <mergeCell ref="B48:C48"/>
    <mergeCell ref="F48:G48"/>
    <mergeCell ref="H48:I48"/>
    <mergeCell ref="V48:W48"/>
    <mergeCell ref="X48:Y48"/>
    <mergeCell ref="B49:C49"/>
    <mergeCell ref="B51:C51"/>
    <mergeCell ref="F51:G51"/>
    <mergeCell ref="H51:I51"/>
    <mergeCell ref="V51:W51"/>
    <mergeCell ref="X51:Y51"/>
    <mergeCell ref="B52:C52"/>
    <mergeCell ref="F52:G52"/>
    <mergeCell ref="H52:I52"/>
    <mergeCell ref="V52:W52"/>
    <mergeCell ref="X52:Y52"/>
    <mergeCell ref="B53:C53"/>
    <mergeCell ref="F53:G53"/>
    <mergeCell ref="H53:I53"/>
    <mergeCell ref="V53:W53"/>
    <mergeCell ref="X53:Y53"/>
    <mergeCell ref="B54:C54"/>
    <mergeCell ref="F54:G54"/>
    <mergeCell ref="H54:I54"/>
    <mergeCell ref="V54:W54"/>
    <mergeCell ref="X54:Y54"/>
    <mergeCell ref="B55:C55"/>
    <mergeCell ref="F55:G55"/>
    <mergeCell ref="H55:I55"/>
    <mergeCell ref="V55:W55"/>
    <mergeCell ref="X55:Y55"/>
    <mergeCell ref="B56:C56"/>
    <mergeCell ref="F56:G56"/>
    <mergeCell ref="H56:I56"/>
    <mergeCell ref="V56:W56"/>
    <mergeCell ref="X56:Y56"/>
    <mergeCell ref="B57:C57"/>
    <mergeCell ref="F57:G57"/>
    <mergeCell ref="H57:I57"/>
    <mergeCell ref="V57:W57"/>
    <mergeCell ref="X57:Y57"/>
    <mergeCell ref="B58:C58"/>
    <mergeCell ref="F58:G58"/>
    <mergeCell ref="H58:I58"/>
    <mergeCell ref="V58:W58"/>
    <mergeCell ref="X58:Y58"/>
    <mergeCell ref="B59:C59"/>
    <mergeCell ref="F59:G59"/>
    <mergeCell ref="H59:I59"/>
    <mergeCell ref="V59:W59"/>
    <mergeCell ref="X59:Y59"/>
    <mergeCell ref="B62:C62"/>
    <mergeCell ref="F62:G62"/>
    <mergeCell ref="H62:I62"/>
    <mergeCell ref="V62:W62"/>
    <mergeCell ref="X62:Y62"/>
    <mergeCell ref="B63:C63"/>
    <mergeCell ref="F63:G63"/>
    <mergeCell ref="H63:I63"/>
    <mergeCell ref="V63:W63"/>
    <mergeCell ref="X63:Y63"/>
    <mergeCell ref="B64:C64"/>
    <mergeCell ref="F64:G64"/>
    <mergeCell ref="H64:I64"/>
    <mergeCell ref="V64:W64"/>
    <mergeCell ref="X64:Y64"/>
    <mergeCell ref="B65:C65"/>
    <mergeCell ref="F65:G65"/>
    <mergeCell ref="H65:I65"/>
    <mergeCell ref="V65:W65"/>
    <mergeCell ref="X65:Y65"/>
    <mergeCell ref="V123:W123"/>
    <mergeCell ref="X123:Y123"/>
    <mergeCell ref="B66:C66"/>
    <mergeCell ref="F66:G66"/>
    <mergeCell ref="H66:I66"/>
    <mergeCell ref="B67:C67"/>
    <mergeCell ref="F67:G67"/>
    <mergeCell ref="H67:I67"/>
    <mergeCell ref="V67:W67"/>
    <mergeCell ref="X67:Y67"/>
    <mergeCell ref="B68:C68"/>
    <mergeCell ref="F68:G68"/>
    <mergeCell ref="H68:I68"/>
    <mergeCell ref="V68:W68"/>
    <mergeCell ref="X68:Y68"/>
    <mergeCell ref="B69:C69"/>
    <mergeCell ref="F69:G69"/>
    <mergeCell ref="H69:I69"/>
    <mergeCell ref="V69:W69"/>
    <mergeCell ref="X69:Y69"/>
    <mergeCell ref="B70:C70"/>
    <mergeCell ref="F70:G70"/>
    <mergeCell ref="H70:I70"/>
    <mergeCell ref="V70:W70"/>
    <mergeCell ref="X70:Y70"/>
    <mergeCell ref="B71:C71"/>
    <mergeCell ref="F71:G71"/>
    <mergeCell ref="H71:I71"/>
    <mergeCell ref="V71:W71"/>
    <mergeCell ref="X71:Y71"/>
    <mergeCell ref="B72:C72"/>
    <mergeCell ref="F72:G72"/>
    <mergeCell ref="H72:I72"/>
    <mergeCell ref="V72:W72"/>
    <mergeCell ref="X72:Y72"/>
    <mergeCell ref="B73:C73"/>
    <mergeCell ref="F73:G73"/>
    <mergeCell ref="H73:I73"/>
    <mergeCell ref="V73:W73"/>
    <mergeCell ref="X73:Y73"/>
    <mergeCell ref="B75:C75"/>
    <mergeCell ref="F75:G75"/>
    <mergeCell ref="H75:I75"/>
    <mergeCell ref="V75:W75"/>
    <mergeCell ref="X75:Y75"/>
    <mergeCell ref="B76:C76"/>
    <mergeCell ref="F76:G76"/>
    <mergeCell ref="H76:I76"/>
    <mergeCell ref="V76:W76"/>
    <mergeCell ref="X76:Y76"/>
    <mergeCell ref="B77:C77"/>
    <mergeCell ref="F77:G77"/>
    <mergeCell ref="H77:I77"/>
    <mergeCell ref="B79:C79"/>
    <mergeCell ref="F79:G79"/>
    <mergeCell ref="H79:I79"/>
    <mergeCell ref="V79:W79"/>
    <mergeCell ref="X79:Y79"/>
    <mergeCell ref="B80:C80"/>
    <mergeCell ref="F80:G80"/>
    <mergeCell ref="H80:I80"/>
    <mergeCell ref="B81:C81"/>
    <mergeCell ref="F81:G81"/>
    <mergeCell ref="H81:I81"/>
    <mergeCell ref="V81:W81"/>
    <mergeCell ref="X81:Y81"/>
    <mergeCell ref="V531:W531"/>
    <mergeCell ref="X531:Y531"/>
    <mergeCell ref="V122:W122"/>
    <mergeCell ref="X122:Y122"/>
    <mergeCell ref="F524:G524"/>
    <mergeCell ref="B82:C82"/>
    <mergeCell ref="F82:G82"/>
    <mergeCell ref="H82:I82"/>
    <mergeCell ref="V82:W82"/>
    <mergeCell ref="X82:Y82"/>
    <mergeCell ref="B83:C83"/>
    <mergeCell ref="F83:G83"/>
    <mergeCell ref="H83:I83"/>
    <mergeCell ref="V83:W83"/>
    <mergeCell ref="X83:Y83"/>
    <mergeCell ref="B84:C84"/>
    <mergeCell ref="F84:G84"/>
    <mergeCell ref="H84:I84"/>
    <mergeCell ref="V84:W84"/>
    <mergeCell ref="X84:Y84"/>
    <mergeCell ref="B85:C85"/>
    <mergeCell ref="F85:G85"/>
    <mergeCell ref="H85:I85"/>
    <mergeCell ref="V85:W85"/>
    <mergeCell ref="X85:Y85"/>
    <mergeCell ref="B86:C86"/>
    <mergeCell ref="F86:G86"/>
    <mergeCell ref="H86:I86"/>
    <mergeCell ref="V86:W86"/>
    <mergeCell ref="X86:Y86"/>
    <mergeCell ref="B87:C87"/>
    <mergeCell ref="F87:G87"/>
    <mergeCell ref="H87:I87"/>
    <mergeCell ref="V87:W87"/>
    <mergeCell ref="X87:Y87"/>
    <mergeCell ref="B88:C88"/>
    <mergeCell ref="F88:G88"/>
    <mergeCell ref="H88:I88"/>
    <mergeCell ref="V88:W88"/>
    <mergeCell ref="X88:Y88"/>
    <mergeCell ref="B89:C89"/>
    <mergeCell ref="F89:G89"/>
    <mergeCell ref="H89:I89"/>
    <mergeCell ref="V89:W89"/>
    <mergeCell ref="X89:Y89"/>
    <mergeCell ref="B91:C91"/>
    <mergeCell ref="F91:G91"/>
    <mergeCell ref="H91:I91"/>
    <mergeCell ref="V91:W91"/>
    <mergeCell ref="X91:Y91"/>
    <mergeCell ref="B92:C92"/>
    <mergeCell ref="F92:G92"/>
    <mergeCell ref="H92:I92"/>
    <mergeCell ref="V92:W92"/>
    <mergeCell ref="X92:Y92"/>
    <mergeCell ref="B93:C93"/>
    <mergeCell ref="F93:G93"/>
    <mergeCell ref="H93:I93"/>
    <mergeCell ref="V93:W93"/>
    <mergeCell ref="X93:Y93"/>
    <mergeCell ref="B94:C94"/>
    <mergeCell ref="F94:G94"/>
    <mergeCell ref="H94:I94"/>
    <mergeCell ref="V94:W94"/>
    <mergeCell ref="X94:Y94"/>
    <mergeCell ref="B95:C95"/>
    <mergeCell ref="F95:G95"/>
    <mergeCell ref="H95:I95"/>
    <mergeCell ref="V95:W95"/>
    <mergeCell ref="X95:Y95"/>
    <mergeCell ref="B96:C96"/>
    <mergeCell ref="F96:G96"/>
    <mergeCell ref="H96:I96"/>
    <mergeCell ref="V96:W96"/>
    <mergeCell ref="X96:Y96"/>
    <mergeCell ref="B97:C97"/>
    <mergeCell ref="F97:G97"/>
    <mergeCell ref="H97:I97"/>
    <mergeCell ref="V97:W97"/>
    <mergeCell ref="X97:Y97"/>
    <mergeCell ref="B98:C98"/>
    <mergeCell ref="F98:G98"/>
    <mergeCell ref="H98:I98"/>
    <mergeCell ref="V98:W98"/>
    <mergeCell ref="X98:Y98"/>
    <mergeCell ref="B99:C99"/>
    <mergeCell ref="F99:G99"/>
    <mergeCell ref="H99:I99"/>
    <mergeCell ref="V99:W99"/>
    <mergeCell ref="X99:Y99"/>
    <mergeCell ref="B100:C100"/>
    <mergeCell ref="F100:G100"/>
    <mergeCell ref="H100:I100"/>
    <mergeCell ref="V100:W100"/>
    <mergeCell ref="X100:Y100"/>
    <mergeCell ref="B101:C101"/>
    <mergeCell ref="F101:G101"/>
    <mergeCell ref="H101:I101"/>
    <mergeCell ref="V101:W101"/>
    <mergeCell ref="X101:Y101"/>
    <mergeCell ref="B102:C102"/>
    <mergeCell ref="F102:G102"/>
    <mergeCell ref="H102:I102"/>
    <mergeCell ref="V102:W102"/>
    <mergeCell ref="X102:Y102"/>
    <mergeCell ref="B103:C103"/>
    <mergeCell ref="F103:G103"/>
    <mergeCell ref="H103:I103"/>
    <mergeCell ref="V103:W103"/>
    <mergeCell ref="X103:Y103"/>
    <mergeCell ref="B104:C104"/>
    <mergeCell ref="F104:G104"/>
    <mergeCell ref="H104:I104"/>
    <mergeCell ref="V104:W104"/>
    <mergeCell ref="X104:Y104"/>
    <mergeCell ref="B105:C105"/>
    <mergeCell ref="F105:G105"/>
    <mergeCell ref="H105:I105"/>
    <mergeCell ref="V105:W105"/>
    <mergeCell ref="X105:Y105"/>
    <mergeCell ref="B106:C106"/>
    <mergeCell ref="F106:G106"/>
    <mergeCell ref="H106:I106"/>
    <mergeCell ref="V106:W106"/>
    <mergeCell ref="X106:Y106"/>
    <mergeCell ref="B107:C107"/>
    <mergeCell ref="F107:G107"/>
    <mergeCell ref="H107:I107"/>
    <mergeCell ref="V107:W107"/>
    <mergeCell ref="X107:Y107"/>
    <mergeCell ref="B108:C108"/>
    <mergeCell ref="F108:G108"/>
    <mergeCell ref="H108:I108"/>
    <mergeCell ref="V108:W108"/>
    <mergeCell ref="X108:Y108"/>
    <mergeCell ref="B109:C109"/>
    <mergeCell ref="F109:G109"/>
    <mergeCell ref="H109:I109"/>
    <mergeCell ref="V109:W109"/>
    <mergeCell ref="X109:Y109"/>
    <mergeCell ref="B110:C110"/>
    <mergeCell ref="F110:G110"/>
    <mergeCell ref="H110:I110"/>
    <mergeCell ref="V110:W110"/>
    <mergeCell ref="X110:Y110"/>
    <mergeCell ref="B111:C111"/>
    <mergeCell ref="F111:G111"/>
    <mergeCell ref="H111:I111"/>
    <mergeCell ref="V111:W111"/>
    <mergeCell ref="X111:Y111"/>
    <mergeCell ref="B112:C112"/>
    <mergeCell ref="F112:G112"/>
    <mergeCell ref="H112:I112"/>
    <mergeCell ref="V112:W112"/>
    <mergeCell ref="X112:Y112"/>
    <mergeCell ref="B114:C114"/>
    <mergeCell ref="F114:G114"/>
    <mergeCell ref="H114:I114"/>
    <mergeCell ref="V114:W114"/>
    <mergeCell ref="X114:Y114"/>
    <mergeCell ref="B115:C115"/>
    <mergeCell ref="F115:G115"/>
    <mergeCell ref="H115:I115"/>
    <mergeCell ref="V115:W115"/>
    <mergeCell ref="X115:Y115"/>
    <mergeCell ref="B116:C116"/>
    <mergeCell ref="F116:G116"/>
    <mergeCell ref="H116:I116"/>
    <mergeCell ref="V116:W116"/>
    <mergeCell ref="X116:Y116"/>
    <mergeCell ref="B118:C118"/>
    <mergeCell ref="F118:G118"/>
    <mergeCell ref="H118:I118"/>
    <mergeCell ref="V118:W118"/>
    <mergeCell ref="X118:Y118"/>
    <mergeCell ref="B119:C119"/>
    <mergeCell ref="F119:G119"/>
    <mergeCell ref="H119:I119"/>
    <mergeCell ref="V119:W119"/>
    <mergeCell ref="X119:Y119"/>
    <mergeCell ref="F121:G121"/>
    <mergeCell ref="H120:I120"/>
    <mergeCell ref="B121:C121"/>
    <mergeCell ref="F120:G120"/>
    <mergeCell ref="H121:I121"/>
    <mergeCell ref="V121:W121"/>
    <mergeCell ref="X121:Y121"/>
    <mergeCell ref="B127:C127"/>
    <mergeCell ref="F127:G127"/>
    <mergeCell ref="H127:I127"/>
    <mergeCell ref="V127:W127"/>
    <mergeCell ref="X127:Y127"/>
    <mergeCell ref="F122:G122"/>
    <mergeCell ref="F123:G123"/>
    <mergeCell ref="F124:G124"/>
    <mergeCell ref="B129:C129"/>
    <mergeCell ref="F129:G129"/>
    <mergeCell ref="H129:I129"/>
    <mergeCell ref="V129:W129"/>
    <mergeCell ref="X129:Y129"/>
    <mergeCell ref="F520:G520"/>
    <mergeCell ref="H520:I520"/>
    <mergeCell ref="B131:C131"/>
    <mergeCell ref="F131:G131"/>
    <mergeCell ref="H131:I131"/>
    <mergeCell ref="V131:W131"/>
    <mergeCell ref="F453:G453"/>
    <mergeCell ref="H453:I453"/>
    <mergeCell ref="B130:C130"/>
    <mergeCell ref="F130:G130"/>
    <mergeCell ref="H130:I130"/>
    <mergeCell ref="V130:W130"/>
    <mergeCell ref="F452:G452"/>
    <mergeCell ref="H452:I452"/>
    <mergeCell ref="F136:G136"/>
    <mergeCell ref="B132:C132"/>
    <mergeCell ref="F132:G132"/>
    <mergeCell ref="H132:I132"/>
    <mergeCell ref="V132:W132"/>
    <mergeCell ref="X132:Y132"/>
    <mergeCell ref="B136:C136"/>
    <mergeCell ref="H136:I136"/>
    <mergeCell ref="B141:C141"/>
    <mergeCell ref="F141:G141"/>
    <mergeCell ref="H141:I141"/>
    <mergeCell ref="V141:W141"/>
    <mergeCell ref="X141:Y141"/>
    <mergeCell ref="B137:C137"/>
    <mergeCell ref="F137:G137"/>
    <mergeCell ref="H137:I137"/>
    <mergeCell ref="V137:W137"/>
    <mergeCell ref="F143:G143"/>
    <mergeCell ref="H143:I143"/>
    <mergeCell ref="V143:W143"/>
    <mergeCell ref="X143:Y143"/>
    <mergeCell ref="B139:C139"/>
    <mergeCell ref="F139:G139"/>
    <mergeCell ref="H139:I139"/>
    <mergeCell ref="V139:W139"/>
    <mergeCell ref="H140:I140"/>
    <mergeCell ref="B147:C147"/>
    <mergeCell ref="F147:G147"/>
    <mergeCell ref="H147:I147"/>
    <mergeCell ref="V147:W147"/>
    <mergeCell ref="X147:Y147"/>
    <mergeCell ref="B142:C142"/>
    <mergeCell ref="F142:G142"/>
    <mergeCell ref="H142:I142"/>
    <mergeCell ref="V142:W142"/>
    <mergeCell ref="B143:C143"/>
    <mergeCell ref="X142:Y142"/>
    <mergeCell ref="B149:C149"/>
    <mergeCell ref="F149:G149"/>
    <mergeCell ref="H149:I149"/>
    <mergeCell ref="V149:W149"/>
    <mergeCell ref="X149:Y149"/>
    <mergeCell ref="B146:C146"/>
    <mergeCell ref="F146:G146"/>
    <mergeCell ref="H146:I146"/>
    <mergeCell ref="V146:W146"/>
    <mergeCell ref="X146:Y146"/>
    <mergeCell ref="B151:C151"/>
    <mergeCell ref="F151:G151"/>
    <mergeCell ref="H151:I151"/>
    <mergeCell ref="V151:W151"/>
    <mergeCell ref="X151:Y151"/>
    <mergeCell ref="B148:C148"/>
    <mergeCell ref="F148:G148"/>
    <mergeCell ref="H148:I148"/>
    <mergeCell ref="V148:W148"/>
    <mergeCell ref="X148:Y148"/>
    <mergeCell ref="B150:C150"/>
    <mergeCell ref="F150:G150"/>
    <mergeCell ref="H150:I150"/>
    <mergeCell ref="V150:W150"/>
    <mergeCell ref="X150:Y150"/>
    <mergeCell ref="B153:C153"/>
    <mergeCell ref="F153:G153"/>
    <mergeCell ref="H153:I153"/>
    <mergeCell ref="V153:W153"/>
    <mergeCell ref="X153:Y153"/>
    <mergeCell ref="B155:C155"/>
    <mergeCell ref="F155:G155"/>
    <mergeCell ref="H155:I155"/>
    <mergeCell ref="V155:W155"/>
    <mergeCell ref="X155:Y155"/>
    <mergeCell ref="B152:C152"/>
    <mergeCell ref="F152:G152"/>
    <mergeCell ref="H152:I152"/>
    <mergeCell ref="V152:W152"/>
    <mergeCell ref="X152:Y152"/>
    <mergeCell ref="B157:C157"/>
    <mergeCell ref="F157:G157"/>
    <mergeCell ref="H157:I157"/>
    <mergeCell ref="V157:W157"/>
    <mergeCell ref="X157:Y157"/>
    <mergeCell ref="B154:C154"/>
    <mergeCell ref="F154:G154"/>
    <mergeCell ref="H154:I154"/>
    <mergeCell ref="V154:W154"/>
    <mergeCell ref="X154:Y154"/>
    <mergeCell ref="B156:C156"/>
    <mergeCell ref="F156:G156"/>
    <mergeCell ref="H156:I156"/>
    <mergeCell ref="V156:W156"/>
    <mergeCell ref="X156:Y156"/>
    <mergeCell ref="B159:C159"/>
    <mergeCell ref="F159:G159"/>
    <mergeCell ref="H159:I159"/>
    <mergeCell ref="V159:W159"/>
    <mergeCell ref="X159:Y159"/>
    <mergeCell ref="B161:C161"/>
    <mergeCell ref="F161:G161"/>
    <mergeCell ref="H161:I161"/>
    <mergeCell ref="V161:W161"/>
    <mergeCell ref="X161:Y161"/>
    <mergeCell ref="B158:C158"/>
    <mergeCell ref="F158:G158"/>
    <mergeCell ref="H158:I158"/>
    <mergeCell ref="V158:W158"/>
    <mergeCell ref="X158:Y158"/>
    <mergeCell ref="B167:C167"/>
    <mergeCell ref="F167:G167"/>
    <mergeCell ref="H167:I167"/>
    <mergeCell ref="V167:W167"/>
    <mergeCell ref="X167:Y167"/>
    <mergeCell ref="B160:C160"/>
    <mergeCell ref="F160:G160"/>
    <mergeCell ref="H160:I160"/>
    <mergeCell ref="V160:W160"/>
    <mergeCell ref="X160:Y160"/>
    <mergeCell ref="B169:C169"/>
    <mergeCell ref="F169:G169"/>
    <mergeCell ref="H169:I169"/>
    <mergeCell ref="V169:W169"/>
    <mergeCell ref="X169:Y169"/>
    <mergeCell ref="B166:C166"/>
    <mergeCell ref="F166:G166"/>
    <mergeCell ref="H166:I166"/>
    <mergeCell ref="V166:W166"/>
    <mergeCell ref="X166:Y166"/>
    <mergeCell ref="B170:C170"/>
    <mergeCell ref="F170:G170"/>
    <mergeCell ref="H170:I170"/>
    <mergeCell ref="V170:W170"/>
    <mergeCell ref="X170:Y170"/>
    <mergeCell ref="B168:C168"/>
    <mergeCell ref="F168:G168"/>
    <mergeCell ref="H168:I168"/>
    <mergeCell ref="V168:W168"/>
    <mergeCell ref="X168:Y168"/>
    <mergeCell ref="V171:W171"/>
    <mergeCell ref="X171:Y171"/>
    <mergeCell ref="B171:C171"/>
    <mergeCell ref="F171:G171"/>
    <mergeCell ref="H171:I171"/>
    <mergeCell ref="B172:C172"/>
    <mergeCell ref="F172:G172"/>
    <mergeCell ref="H172:I172"/>
    <mergeCell ref="V172:W172"/>
    <mergeCell ref="X172:Y172"/>
    <mergeCell ref="F451:G451"/>
    <mergeCell ref="H450:I450"/>
    <mergeCell ref="H451:I451"/>
    <mergeCell ref="F450:G450"/>
    <mergeCell ref="H446:I446"/>
    <mergeCell ref="V175:W175"/>
    <mergeCell ref="X175:Y175"/>
    <mergeCell ref="B173:C173"/>
    <mergeCell ref="F173:G173"/>
    <mergeCell ref="H173:I173"/>
    <mergeCell ref="V173:W173"/>
    <mergeCell ref="X173:Y173"/>
    <mergeCell ref="V177:W177"/>
    <mergeCell ref="X177:Y177"/>
    <mergeCell ref="B174:C174"/>
    <mergeCell ref="F174:G174"/>
    <mergeCell ref="H174:I174"/>
    <mergeCell ref="V174:W174"/>
    <mergeCell ref="X174:Y174"/>
    <mergeCell ref="B175:C175"/>
    <mergeCell ref="F175:G175"/>
    <mergeCell ref="H175:I175"/>
    <mergeCell ref="V179:W179"/>
    <mergeCell ref="X179:Y179"/>
    <mergeCell ref="B176:C176"/>
    <mergeCell ref="F176:G176"/>
    <mergeCell ref="H176:I176"/>
    <mergeCell ref="V176:W176"/>
    <mergeCell ref="X176:Y176"/>
    <mergeCell ref="B177:C177"/>
    <mergeCell ref="F177:G177"/>
    <mergeCell ref="H177:I177"/>
    <mergeCell ref="V181:W181"/>
    <mergeCell ref="X181:Y181"/>
    <mergeCell ref="B178:C178"/>
    <mergeCell ref="F178:G178"/>
    <mergeCell ref="H178:I178"/>
    <mergeCell ref="V178:W178"/>
    <mergeCell ref="X178:Y178"/>
    <mergeCell ref="B179:C179"/>
    <mergeCell ref="F179:G179"/>
    <mergeCell ref="H179:I179"/>
    <mergeCell ref="V183:W183"/>
    <mergeCell ref="X183:Y183"/>
    <mergeCell ref="B180:C180"/>
    <mergeCell ref="F180:G180"/>
    <mergeCell ref="H180:I180"/>
    <mergeCell ref="V180:W180"/>
    <mergeCell ref="X180:Y180"/>
    <mergeCell ref="B181:C181"/>
    <mergeCell ref="F181:G181"/>
    <mergeCell ref="H181:I181"/>
    <mergeCell ref="B182:C182"/>
    <mergeCell ref="F182:G182"/>
    <mergeCell ref="H182:I182"/>
    <mergeCell ref="B183:C183"/>
    <mergeCell ref="F183:G183"/>
    <mergeCell ref="B184:C184"/>
    <mergeCell ref="F184:G184"/>
    <mergeCell ref="H184:I184"/>
    <mergeCell ref="V184:W184"/>
    <mergeCell ref="X184:Y184"/>
    <mergeCell ref="B186:C186"/>
    <mergeCell ref="F186:G186"/>
    <mergeCell ref="H186:I186"/>
    <mergeCell ref="V186:W186"/>
    <mergeCell ref="X186:Y186"/>
    <mergeCell ref="B188:C188"/>
    <mergeCell ref="F188:G188"/>
    <mergeCell ref="H188:I188"/>
    <mergeCell ref="V188:W188"/>
    <mergeCell ref="X188:Y188"/>
    <mergeCell ref="B185:C185"/>
    <mergeCell ref="F185:G185"/>
    <mergeCell ref="H185:I185"/>
    <mergeCell ref="V185:W185"/>
    <mergeCell ref="X185:Y185"/>
    <mergeCell ref="B190:C190"/>
    <mergeCell ref="F190:G190"/>
    <mergeCell ref="H190:I190"/>
    <mergeCell ref="V190:W190"/>
    <mergeCell ref="X190:Y190"/>
    <mergeCell ref="B187:C187"/>
    <mergeCell ref="F187:G187"/>
    <mergeCell ref="H187:I187"/>
    <mergeCell ref="V187:W187"/>
    <mergeCell ref="X187:Y187"/>
    <mergeCell ref="B191:C191"/>
    <mergeCell ref="F191:G191"/>
    <mergeCell ref="H191:I191"/>
    <mergeCell ref="V191:W191"/>
    <mergeCell ref="X191:Y191"/>
    <mergeCell ref="B189:C189"/>
    <mergeCell ref="F189:G189"/>
    <mergeCell ref="H189:I189"/>
    <mergeCell ref="V189:W189"/>
    <mergeCell ref="X189:Y189"/>
    <mergeCell ref="B192:C192"/>
    <mergeCell ref="F192:G192"/>
    <mergeCell ref="H192:I192"/>
    <mergeCell ref="V192:W192"/>
    <mergeCell ref="X192:Y192"/>
    <mergeCell ref="B193:C193"/>
    <mergeCell ref="F193:G193"/>
    <mergeCell ref="H193:I193"/>
    <mergeCell ref="V193:W193"/>
    <mergeCell ref="X193:Y193"/>
    <mergeCell ref="V195:W195"/>
    <mergeCell ref="X195:Y195"/>
    <mergeCell ref="B196:C196"/>
    <mergeCell ref="F196:G196"/>
    <mergeCell ref="H196:I196"/>
    <mergeCell ref="V196:W196"/>
    <mergeCell ref="X196:Y196"/>
    <mergeCell ref="X197:Y197"/>
    <mergeCell ref="X201:Y201"/>
    <mergeCell ref="B198:C198"/>
    <mergeCell ref="F198:G198"/>
    <mergeCell ref="H198:I198"/>
    <mergeCell ref="V198:W198"/>
    <mergeCell ref="X198:Y198"/>
    <mergeCell ref="F201:G201"/>
    <mergeCell ref="H201:I201"/>
    <mergeCell ref="V201:W201"/>
    <mergeCell ref="F197:G197"/>
    <mergeCell ref="H197:I197"/>
    <mergeCell ref="V197:W197"/>
    <mergeCell ref="F203:G203"/>
    <mergeCell ref="H203:I203"/>
    <mergeCell ref="V203:W203"/>
    <mergeCell ref="X203:Y203"/>
    <mergeCell ref="B200:C200"/>
    <mergeCell ref="F200:G200"/>
    <mergeCell ref="H200:I200"/>
    <mergeCell ref="V200:W200"/>
    <mergeCell ref="X200:Y200"/>
    <mergeCell ref="B201:C201"/>
    <mergeCell ref="B207:C207"/>
    <mergeCell ref="F207:G207"/>
    <mergeCell ref="H207:I207"/>
    <mergeCell ref="X206:Y206"/>
    <mergeCell ref="B202:C202"/>
    <mergeCell ref="F202:G202"/>
    <mergeCell ref="H202:I202"/>
    <mergeCell ref="V202:W202"/>
    <mergeCell ref="X202:Y202"/>
    <mergeCell ref="B203:C203"/>
    <mergeCell ref="H445:I445"/>
    <mergeCell ref="V437:W437"/>
    <mergeCell ref="X437:Y437"/>
    <mergeCell ref="H210:I210"/>
    <mergeCell ref="V210:W210"/>
    <mergeCell ref="X210:Y210"/>
    <mergeCell ref="X413:Y413"/>
    <mergeCell ref="V416:W416"/>
    <mergeCell ref="H419:I419"/>
    <mergeCell ref="X386:Y386"/>
    <mergeCell ref="H204:I204"/>
    <mergeCell ref="V204:W204"/>
    <mergeCell ref="X204:Y204"/>
    <mergeCell ref="B208:C208"/>
    <mergeCell ref="F208:G208"/>
    <mergeCell ref="B213:C213"/>
    <mergeCell ref="F213:G213"/>
    <mergeCell ref="H213:I213"/>
    <mergeCell ref="V213:W213"/>
    <mergeCell ref="X213:Y213"/>
    <mergeCell ref="X205:Y205"/>
    <mergeCell ref="B217:C217"/>
    <mergeCell ref="F217:G217"/>
    <mergeCell ref="H217:I217"/>
    <mergeCell ref="V217:W217"/>
    <mergeCell ref="X217:Y217"/>
    <mergeCell ref="X208:Y208"/>
    <mergeCell ref="B210:C210"/>
    <mergeCell ref="B206:C206"/>
    <mergeCell ref="F206:G206"/>
    <mergeCell ref="F209:G209"/>
    <mergeCell ref="H209:I209"/>
    <mergeCell ref="B205:C205"/>
    <mergeCell ref="F205:G205"/>
    <mergeCell ref="H205:I205"/>
    <mergeCell ref="V205:W205"/>
    <mergeCell ref="H206:I206"/>
    <mergeCell ref="V206:W206"/>
    <mergeCell ref="H208:I208"/>
    <mergeCell ref="V208:W208"/>
    <mergeCell ref="F211:G211"/>
    <mergeCell ref="H211:I211"/>
    <mergeCell ref="V207:W207"/>
    <mergeCell ref="X207:Y207"/>
    <mergeCell ref="B219:C219"/>
    <mergeCell ref="F219:G219"/>
    <mergeCell ref="H219:I219"/>
    <mergeCell ref="V219:W219"/>
    <mergeCell ref="X219:Y219"/>
    <mergeCell ref="B209:C209"/>
    <mergeCell ref="F214:G214"/>
    <mergeCell ref="H214:I214"/>
    <mergeCell ref="V209:W209"/>
    <mergeCell ref="X209:Y209"/>
    <mergeCell ref="B221:C221"/>
    <mergeCell ref="F221:G221"/>
    <mergeCell ref="H221:I221"/>
    <mergeCell ref="V221:W221"/>
    <mergeCell ref="X221:Y221"/>
    <mergeCell ref="B211:C211"/>
    <mergeCell ref="F218:G218"/>
    <mergeCell ref="H218:I218"/>
    <mergeCell ref="V211:W211"/>
    <mergeCell ref="X211:Y211"/>
    <mergeCell ref="B223:C223"/>
    <mergeCell ref="F223:G223"/>
    <mergeCell ref="H223:I223"/>
    <mergeCell ref="V223:W223"/>
    <mergeCell ref="X223:Y223"/>
    <mergeCell ref="B214:C214"/>
    <mergeCell ref="F220:G220"/>
    <mergeCell ref="H220:I220"/>
    <mergeCell ref="V214:W214"/>
    <mergeCell ref="X214:Y214"/>
    <mergeCell ref="B225:C225"/>
    <mergeCell ref="F225:G225"/>
    <mergeCell ref="H225:I225"/>
    <mergeCell ref="V225:W225"/>
    <mergeCell ref="X225:Y225"/>
    <mergeCell ref="B218:C218"/>
    <mergeCell ref="F222:G222"/>
    <mergeCell ref="H222:I222"/>
    <mergeCell ref="V218:W218"/>
    <mergeCell ref="X218:Y218"/>
    <mergeCell ref="B227:C227"/>
    <mergeCell ref="F227:G227"/>
    <mergeCell ref="H227:I227"/>
    <mergeCell ref="V227:W227"/>
    <mergeCell ref="X227:Y227"/>
    <mergeCell ref="B220:C220"/>
    <mergeCell ref="F224:G224"/>
    <mergeCell ref="H224:I224"/>
    <mergeCell ref="V220:W220"/>
    <mergeCell ref="X220:Y220"/>
    <mergeCell ref="B229:C229"/>
    <mergeCell ref="F229:G229"/>
    <mergeCell ref="H229:I229"/>
    <mergeCell ref="V229:W229"/>
    <mergeCell ref="X229:Y229"/>
    <mergeCell ref="B222:C222"/>
    <mergeCell ref="F226:G226"/>
    <mergeCell ref="H226:I226"/>
    <mergeCell ref="V222:W222"/>
    <mergeCell ref="X222:Y222"/>
    <mergeCell ref="B231:C231"/>
    <mergeCell ref="F231:G231"/>
    <mergeCell ref="H231:I231"/>
    <mergeCell ref="V231:W231"/>
    <mergeCell ref="X231:Y231"/>
    <mergeCell ref="B224:C224"/>
    <mergeCell ref="F228:G228"/>
    <mergeCell ref="H228:I228"/>
    <mergeCell ref="V224:W224"/>
    <mergeCell ref="X224:Y224"/>
    <mergeCell ref="B233:C233"/>
    <mergeCell ref="F233:G233"/>
    <mergeCell ref="H233:I233"/>
    <mergeCell ref="V233:W233"/>
    <mergeCell ref="X233:Y233"/>
    <mergeCell ref="B226:C226"/>
    <mergeCell ref="F230:G230"/>
    <mergeCell ref="H230:I230"/>
    <mergeCell ref="V226:W226"/>
    <mergeCell ref="X226:Y226"/>
    <mergeCell ref="B235:C235"/>
    <mergeCell ref="F235:G235"/>
    <mergeCell ref="H235:I235"/>
    <mergeCell ref="V235:W235"/>
    <mergeCell ref="X235:Y235"/>
    <mergeCell ref="B228:C228"/>
    <mergeCell ref="F232:G232"/>
    <mergeCell ref="H232:I232"/>
    <mergeCell ref="V228:W228"/>
    <mergeCell ref="X228:Y228"/>
    <mergeCell ref="B237:C237"/>
    <mergeCell ref="F237:G237"/>
    <mergeCell ref="H237:I237"/>
    <mergeCell ref="V237:W237"/>
    <mergeCell ref="X237:Y237"/>
    <mergeCell ref="B230:C230"/>
    <mergeCell ref="V234:W234"/>
    <mergeCell ref="X234:Y234"/>
    <mergeCell ref="V230:W230"/>
    <mergeCell ref="X230:Y230"/>
    <mergeCell ref="B239:C239"/>
    <mergeCell ref="F239:G239"/>
    <mergeCell ref="H239:I239"/>
    <mergeCell ref="V239:W239"/>
    <mergeCell ref="X239:Y239"/>
    <mergeCell ref="B232:C232"/>
    <mergeCell ref="B236:C236"/>
    <mergeCell ref="F236:G236"/>
    <mergeCell ref="H236:I236"/>
    <mergeCell ref="V236:W236"/>
    <mergeCell ref="X236:Y236"/>
    <mergeCell ref="V232:W232"/>
    <mergeCell ref="X232:Y232"/>
    <mergeCell ref="B234:C234"/>
    <mergeCell ref="F234:G234"/>
    <mergeCell ref="H234:I234"/>
    <mergeCell ref="B238:C238"/>
    <mergeCell ref="F238:G238"/>
    <mergeCell ref="H238:I238"/>
    <mergeCell ref="V238:W238"/>
    <mergeCell ref="X238:Y238"/>
    <mergeCell ref="B240:C240"/>
    <mergeCell ref="F240:G240"/>
    <mergeCell ref="H240:I240"/>
    <mergeCell ref="V240:W240"/>
    <mergeCell ref="X240:Y240"/>
    <mergeCell ref="B245:C245"/>
    <mergeCell ref="F245:G245"/>
    <mergeCell ref="H245:I245"/>
    <mergeCell ref="V245:W245"/>
    <mergeCell ref="X245:Y245"/>
    <mergeCell ref="B241:C241"/>
    <mergeCell ref="F241:G241"/>
    <mergeCell ref="H241:I241"/>
    <mergeCell ref="V241:W241"/>
    <mergeCell ref="X241:Y241"/>
    <mergeCell ref="B247:C247"/>
    <mergeCell ref="F247:G247"/>
    <mergeCell ref="H247:I247"/>
    <mergeCell ref="V247:W247"/>
    <mergeCell ref="X247:Y247"/>
    <mergeCell ref="B243:C243"/>
    <mergeCell ref="F243:G243"/>
    <mergeCell ref="H243:I243"/>
    <mergeCell ref="V243:W243"/>
    <mergeCell ref="X243:Y243"/>
    <mergeCell ref="B249:C249"/>
    <mergeCell ref="F249:G249"/>
    <mergeCell ref="H249:I249"/>
    <mergeCell ref="V249:W249"/>
    <mergeCell ref="X249:Y249"/>
    <mergeCell ref="B242:C242"/>
    <mergeCell ref="F242:G242"/>
    <mergeCell ref="H242:I242"/>
    <mergeCell ref="V242:W242"/>
    <mergeCell ref="X242:Y242"/>
    <mergeCell ref="B251:C251"/>
    <mergeCell ref="F251:G251"/>
    <mergeCell ref="H251:I251"/>
    <mergeCell ref="V251:W251"/>
    <mergeCell ref="X251:Y251"/>
    <mergeCell ref="B244:C244"/>
    <mergeCell ref="F244:G244"/>
    <mergeCell ref="H244:I244"/>
    <mergeCell ref="V244:W244"/>
    <mergeCell ref="X244:Y244"/>
    <mergeCell ref="B253:C253"/>
    <mergeCell ref="F253:G253"/>
    <mergeCell ref="H253:I253"/>
    <mergeCell ref="V253:W253"/>
    <mergeCell ref="X253:Y253"/>
    <mergeCell ref="B246:C246"/>
    <mergeCell ref="F246:G246"/>
    <mergeCell ref="H246:I246"/>
    <mergeCell ref="V246:W246"/>
    <mergeCell ref="X246:Y246"/>
    <mergeCell ref="B256:C256"/>
    <mergeCell ref="F256:G256"/>
    <mergeCell ref="H256:I256"/>
    <mergeCell ref="V256:W256"/>
    <mergeCell ref="X256:Y256"/>
    <mergeCell ref="B248:C248"/>
    <mergeCell ref="F248:G248"/>
    <mergeCell ref="H248:I248"/>
    <mergeCell ref="V248:W248"/>
    <mergeCell ref="X248:Y248"/>
    <mergeCell ref="B258:C258"/>
    <mergeCell ref="F258:G258"/>
    <mergeCell ref="H258:I258"/>
    <mergeCell ref="V258:W258"/>
    <mergeCell ref="X258:Y258"/>
    <mergeCell ref="B250:C250"/>
    <mergeCell ref="F250:G250"/>
    <mergeCell ref="H250:I250"/>
    <mergeCell ref="V250:W250"/>
    <mergeCell ref="X250:Y250"/>
    <mergeCell ref="B260:C260"/>
    <mergeCell ref="F260:G260"/>
    <mergeCell ref="H260:I260"/>
    <mergeCell ref="V260:W260"/>
    <mergeCell ref="X260:Y260"/>
    <mergeCell ref="B252:C252"/>
    <mergeCell ref="F252:G252"/>
    <mergeCell ref="H252:I252"/>
    <mergeCell ref="V252:W252"/>
    <mergeCell ref="X252:Y252"/>
    <mergeCell ref="B262:C262"/>
    <mergeCell ref="F262:G262"/>
    <mergeCell ref="H262:I262"/>
    <mergeCell ref="V262:W262"/>
    <mergeCell ref="X262:Y262"/>
    <mergeCell ref="B255:C255"/>
    <mergeCell ref="F255:G255"/>
    <mergeCell ref="H255:I255"/>
    <mergeCell ref="V255:W255"/>
    <mergeCell ref="X255:Y255"/>
    <mergeCell ref="B264:C264"/>
    <mergeCell ref="F264:G264"/>
    <mergeCell ref="H264:I264"/>
    <mergeCell ref="V264:W264"/>
    <mergeCell ref="X264:Y264"/>
    <mergeCell ref="B257:C257"/>
    <mergeCell ref="F257:G257"/>
    <mergeCell ref="H257:I257"/>
    <mergeCell ref="V257:W257"/>
    <mergeCell ref="X257:Y257"/>
    <mergeCell ref="B266:C266"/>
    <mergeCell ref="F266:G266"/>
    <mergeCell ref="H266:I266"/>
    <mergeCell ref="V266:W266"/>
    <mergeCell ref="X266:Y266"/>
    <mergeCell ref="B259:C259"/>
    <mergeCell ref="F259:G259"/>
    <mergeCell ref="H259:I259"/>
    <mergeCell ref="V259:W259"/>
    <mergeCell ref="X259:Y259"/>
    <mergeCell ref="B268:C268"/>
    <mergeCell ref="F268:G268"/>
    <mergeCell ref="H268:I268"/>
    <mergeCell ref="V268:W268"/>
    <mergeCell ref="X268:Y268"/>
    <mergeCell ref="B261:C261"/>
    <mergeCell ref="F261:G261"/>
    <mergeCell ref="H261:I261"/>
    <mergeCell ref="V261:W261"/>
    <mergeCell ref="X261:Y261"/>
    <mergeCell ref="B270:C270"/>
    <mergeCell ref="F270:G270"/>
    <mergeCell ref="H270:I270"/>
    <mergeCell ref="V270:W270"/>
    <mergeCell ref="X270:Y270"/>
    <mergeCell ref="B263:C263"/>
    <mergeCell ref="F263:G263"/>
    <mergeCell ref="H263:I263"/>
    <mergeCell ref="V263:W263"/>
    <mergeCell ref="X263:Y263"/>
    <mergeCell ref="B272:C272"/>
    <mergeCell ref="F272:G272"/>
    <mergeCell ref="H272:I272"/>
    <mergeCell ref="V272:W272"/>
    <mergeCell ref="X272:Y272"/>
    <mergeCell ref="B265:C265"/>
    <mergeCell ref="F265:G265"/>
    <mergeCell ref="H265:I265"/>
    <mergeCell ref="V265:W265"/>
    <mergeCell ref="X265:Y265"/>
    <mergeCell ref="B274:C274"/>
    <mergeCell ref="F274:G274"/>
    <mergeCell ref="H274:I274"/>
    <mergeCell ref="V274:W274"/>
    <mergeCell ref="X274:Y274"/>
    <mergeCell ref="B267:C267"/>
    <mergeCell ref="F267:G267"/>
    <mergeCell ref="H267:I267"/>
    <mergeCell ref="V267:W267"/>
    <mergeCell ref="X267:Y267"/>
    <mergeCell ref="B276:C276"/>
    <mergeCell ref="F276:G276"/>
    <mergeCell ref="H276:I276"/>
    <mergeCell ref="V276:W276"/>
    <mergeCell ref="X276:Y276"/>
    <mergeCell ref="B269:C269"/>
    <mergeCell ref="F269:G269"/>
    <mergeCell ref="H269:I269"/>
    <mergeCell ref="V269:W269"/>
    <mergeCell ref="X269:Y269"/>
    <mergeCell ref="B275:C275"/>
    <mergeCell ref="F275:G275"/>
    <mergeCell ref="H275:I275"/>
    <mergeCell ref="V275:W275"/>
    <mergeCell ref="X275:Y275"/>
    <mergeCell ref="B271:C271"/>
    <mergeCell ref="F271:G271"/>
    <mergeCell ref="H271:I271"/>
    <mergeCell ref="V271:W271"/>
    <mergeCell ref="X271:Y271"/>
    <mergeCell ref="B279:C279"/>
    <mergeCell ref="F279:G279"/>
    <mergeCell ref="H279:I279"/>
    <mergeCell ref="V279:W279"/>
    <mergeCell ref="X279:Y279"/>
    <mergeCell ref="B273:C273"/>
    <mergeCell ref="F273:G273"/>
    <mergeCell ref="H273:I273"/>
    <mergeCell ref="V273:W273"/>
    <mergeCell ref="X273:Y273"/>
    <mergeCell ref="B278:C278"/>
    <mergeCell ref="F278:G278"/>
    <mergeCell ref="H278:I278"/>
    <mergeCell ref="V278:W278"/>
    <mergeCell ref="X278:Y278"/>
    <mergeCell ref="B277:C277"/>
    <mergeCell ref="F277:G277"/>
    <mergeCell ref="H277:I277"/>
    <mergeCell ref="V277:W277"/>
    <mergeCell ref="X277:Y277"/>
    <mergeCell ref="B280:C280"/>
    <mergeCell ref="F280:G280"/>
    <mergeCell ref="H280:I280"/>
    <mergeCell ref="V280:W280"/>
    <mergeCell ref="X280:Y280"/>
    <mergeCell ref="B281:C281"/>
    <mergeCell ref="F281:G281"/>
    <mergeCell ref="H281:I281"/>
    <mergeCell ref="V281:W281"/>
    <mergeCell ref="X281:Y281"/>
    <mergeCell ref="B282:C282"/>
    <mergeCell ref="F282:G282"/>
    <mergeCell ref="H282:I282"/>
    <mergeCell ref="V282:W282"/>
    <mergeCell ref="X282:Y282"/>
    <mergeCell ref="B283:C283"/>
    <mergeCell ref="F283:G283"/>
    <mergeCell ref="H283:I283"/>
    <mergeCell ref="V283:W283"/>
    <mergeCell ref="X283:Y283"/>
    <mergeCell ref="B284:C284"/>
    <mergeCell ref="F284:G284"/>
    <mergeCell ref="H284:I284"/>
    <mergeCell ref="V284:W284"/>
    <mergeCell ref="X284:Y284"/>
    <mergeCell ref="B285:C285"/>
    <mergeCell ref="F285:G285"/>
    <mergeCell ref="H285:I285"/>
    <mergeCell ref="V285:W285"/>
    <mergeCell ref="X285:Y285"/>
    <mergeCell ref="B286:C286"/>
    <mergeCell ref="F286:G286"/>
    <mergeCell ref="H286:I286"/>
    <mergeCell ref="V286:W286"/>
    <mergeCell ref="X286:Y286"/>
    <mergeCell ref="B287:C287"/>
    <mergeCell ref="F287:G287"/>
    <mergeCell ref="H287:I287"/>
    <mergeCell ref="V287:W287"/>
    <mergeCell ref="X287:Y287"/>
    <mergeCell ref="B288:C288"/>
    <mergeCell ref="F288:G288"/>
    <mergeCell ref="H288:I288"/>
    <mergeCell ref="V288:W288"/>
    <mergeCell ref="X288:Y288"/>
    <mergeCell ref="B289:C289"/>
    <mergeCell ref="F289:G289"/>
    <mergeCell ref="H289:I289"/>
    <mergeCell ref="V289:W289"/>
    <mergeCell ref="X289:Y289"/>
    <mergeCell ref="B290:C290"/>
    <mergeCell ref="F290:G290"/>
    <mergeCell ref="H290:I290"/>
    <mergeCell ref="V290:W290"/>
    <mergeCell ref="X290:Y290"/>
    <mergeCell ref="B291:C291"/>
    <mergeCell ref="F291:G291"/>
    <mergeCell ref="H291:I291"/>
    <mergeCell ref="V291:W291"/>
    <mergeCell ref="X291:Y291"/>
    <mergeCell ref="B292:C292"/>
    <mergeCell ref="F292:G292"/>
    <mergeCell ref="H292:I292"/>
    <mergeCell ref="V292:W292"/>
    <mergeCell ref="X292:Y292"/>
    <mergeCell ref="B293:C293"/>
    <mergeCell ref="F293:G293"/>
    <mergeCell ref="H293:I293"/>
    <mergeCell ref="V293:W293"/>
    <mergeCell ref="X293:Y293"/>
    <mergeCell ref="B297:C297"/>
    <mergeCell ref="F297:G297"/>
    <mergeCell ref="H297:I297"/>
    <mergeCell ref="V297:W297"/>
    <mergeCell ref="X297:Y297"/>
    <mergeCell ref="B295:C295"/>
    <mergeCell ref="F295:G295"/>
    <mergeCell ref="H295:I295"/>
    <mergeCell ref="V295:W295"/>
    <mergeCell ref="X295:Y295"/>
    <mergeCell ref="B296:C296"/>
    <mergeCell ref="F296:G296"/>
    <mergeCell ref="H296:I296"/>
    <mergeCell ref="V296:W296"/>
    <mergeCell ref="X296:Y296"/>
    <mergeCell ref="B294:C294"/>
    <mergeCell ref="F294:G294"/>
    <mergeCell ref="H294:I294"/>
    <mergeCell ref="V294:W294"/>
    <mergeCell ref="X294:Y294"/>
    <mergeCell ref="B298:C298"/>
    <mergeCell ref="F298:G298"/>
    <mergeCell ref="H298:I298"/>
    <mergeCell ref="V298:W298"/>
    <mergeCell ref="X298:Y298"/>
    <mergeCell ref="B299:C299"/>
    <mergeCell ref="F299:G299"/>
    <mergeCell ref="H299:I299"/>
    <mergeCell ref="V299:W299"/>
    <mergeCell ref="X299:Y299"/>
    <mergeCell ref="B300:C300"/>
    <mergeCell ref="F300:G300"/>
    <mergeCell ref="H300:I300"/>
    <mergeCell ref="V300:W300"/>
    <mergeCell ref="X300:Y300"/>
    <mergeCell ref="B301:C301"/>
    <mergeCell ref="F301:G301"/>
    <mergeCell ref="H301:I301"/>
    <mergeCell ref="V301:W301"/>
    <mergeCell ref="X301:Y301"/>
    <mergeCell ref="B302:C302"/>
    <mergeCell ref="F302:G302"/>
    <mergeCell ref="H302:I302"/>
    <mergeCell ref="V302:W302"/>
    <mergeCell ref="X302:Y302"/>
    <mergeCell ref="B303:C303"/>
    <mergeCell ref="F303:G303"/>
    <mergeCell ref="H303:I303"/>
    <mergeCell ref="V303:W303"/>
    <mergeCell ref="X303:Y303"/>
    <mergeCell ref="B304:C304"/>
    <mergeCell ref="F304:G304"/>
    <mergeCell ref="H304:I304"/>
    <mergeCell ref="V304:W304"/>
    <mergeCell ref="X304:Y304"/>
    <mergeCell ref="B306:C306"/>
    <mergeCell ref="F306:G306"/>
    <mergeCell ref="H306:I306"/>
    <mergeCell ref="V306:W306"/>
    <mergeCell ref="X306:Y306"/>
    <mergeCell ref="B307:C307"/>
    <mergeCell ref="F307:G307"/>
    <mergeCell ref="H307:I307"/>
    <mergeCell ref="V307:W307"/>
    <mergeCell ref="X307:Y307"/>
    <mergeCell ref="B308:C308"/>
    <mergeCell ref="F308:G308"/>
    <mergeCell ref="H308:I308"/>
    <mergeCell ref="V308:W308"/>
    <mergeCell ref="X308:Y308"/>
    <mergeCell ref="B309:C309"/>
    <mergeCell ref="F309:G309"/>
    <mergeCell ref="H309:I309"/>
    <mergeCell ref="V309:W309"/>
    <mergeCell ref="X309:Y309"/>
    <mergeCell ref="B310:C310"/>
    <mergeCell ref="F310:G310"/>
    <mergeCell ref="H310:I310"/>
    <mergeCell ref="V310:W310"/>
    <mergeCell ref="X310:Y310"/>
    <mergeCell ref="B311:C311"/>
    <mergeCell ref="F311:G311"/>
    <mergeCell ref="H311:I311"/>
    <mergeCell ref="V311:W311"/>
    <mergeCell ref="X311:Y311"/>
    <mergeCell ref="B312:C312"/>
    <mergeCell ref="F312:G312"/>
    <mergeCell ref="H312:I312"/>
    <mergeCell ref="V312:W312"/>
    <mergeCell ref="X312:Y312"/>
    <mergeCell ref="B313:C313"/>
    <mergeCell ref="F313:G313"/>
    <mergeCell ref="H313:I313"/>
    <mergeCell ref="V313:W313"/>
    <mergeCell ref="X313:Y313"/>
    <mergeCell ref="B314:C314"/>
    <mergeCell ref="F314:G314"/>
    <mergeCell ref="H314:I314"/>
    <mergeCell ref="V314:W314"/>
    <mergeCell ref="X314:Y314"/>
    <mergeCell ref="B315:C315"/>
    <mergeCell ref="F315:G315"/>
    <mergeCell ref="H315:I315"/>
    <mergeCell ref="V315:W315"/>
    <mergeCell ref="X315:Y315"/>
    <mergeCell ref="B317:C317"/>
    <mergeCell ref="F317:G317"/>
    <mergeCell ref="H317:I317"/>
    <mergeCell ref="V317:W317"/>
    <mergeCell ref="X317:Y317"/>
    <mergeCell ref="B316:C316"/>
    <mergeCell ref="F316:G316"/>
    <mergeCell ref="H316:I316"/>
    <mergeCell ref="V316:W316"/>
    <mergeCell ref="X316:Y316"/>
    <mergeCell ref="B318:C318"/>
    <mergeCell ref="F318:G318"/>
    <mergeCell ref="H318:I318"/>
    <mergeCell ref="V318:W318"/>
    <mergeCell ref="X318:Y318"/>
    <mergeCell ref="B322:C322"/>
    <mergeCell ref="F322:G322"/>
    <mergeCell ref="H322:I322"/>
    <mergeCell ref="V322:W322"/>
    <mergeCell ref="X322:Y322"/>
    <mergeCell ref="B320:C320"/>
    <mergeCell ref="F320:G320"/>
    <mergeCell ref="H320:I320"/>
    <mergeCell ref="V320:W320"/>
    <mergeCell ref="X320:Y320"/>
    <mergeCell ref="B324:C324"/>
    <mergeCell ref="F324:G324"/>
    <mergeCell ref="H324:I324"/>
    <mergeCell ref="V324:W324"/>
    <mergeCell ref="X324:Y324"/>
    <mergeCell ref="B319:C319"/>
    <mergeCell ref="F319:G319"/>
    <mergeCell ref="H319:I319"/>
    <mergeCell ref="V319:W319"/>
    <mergeCell ref="X319:Y319"/>
    <mergeCell ref="B323:C323"/>
    <mergeCell ref="F323:G323"/>
    <mergeCell ref="H323:I323"/>
    <mergeCell ref="V323:W323"/>
    <mergeCell ref="X323:Y323"/>
    <mergeCell ref="B321:C321"/>
    <mergeCell ref="F321:G321"/>
    <mergeCell ref="H321:I321"/>
    <mergeCell ref="V321:W321"/>
    <mergeCell ref="X321:Y321"/>
    <mergeCell ref="B325:C325"/>
    <mergeCell ref="F325:G325"/>
    <mergeCell ref="H325:I325"/>
    <mergeCell ref="V325:W325"/>
    <mergeCell ref="X325:Y325"/>
    <mergeCell ref="B326:C326"/>
    <mergeCell ref="F326:G326"/>
    <mergeCell ref="H326:I326"/>
    <mergeCell ref="V326:W326"/>
    <mergeCell ref="X326:Y326"/>
    <mergeCell ref="B327:C327"/>
    <mergeCell ref="F327:G327"/>
    <mergeCell ref="H327:I327"/>
    <mergeCell ref="V327:W327"/>
    <mergeCell ref="X327:Y327"/>
    <mergeCell ref="B328:C328"/>
    <mergeCell ref="F328:G328"/>
    <mergeCell ref="H328:I328"/>
    <mergeCell ref="V328:W328"/>
    <mergeCell ref="X328:Y328"/>
    <mergeCell ref="B329:C329"/>
    <mergeCell ref="F329:G329"/>
    <mergeCell ref="H329:I329"/>
    <mergeCell ref="V329:W329"/>
    <mergeCell ref="X329:Y329"/>
    <mergeCell ref="B330:C330"/>
    <mergeCell ref="F330:G330"/>
    <mergeCell ref="H330:I330"/>
    <mergeCell ref="V330:W330"/>
    <mergeCell ref="X330:Y330"/>
    <mergeCell ref="B331:C331"/>
    <mergeCell ref="F331:G331"/>
    <mergeCell ref="H331:I331"/>
    <mergeCell ref="V331:W331"/>
    <mergeCell ref="X331:Y331"/>
    <mergeCell ref="B332:C332"/>
    <mergeCell ref="F332:G332"/>
    <mergeCell ref="H332:I332"/>
    <mergeCell ref="V332:W332"/>
    <mergeCell ref="X332:Y332"/>
    <mergeCell ref="B333:C333"/>
    <mergeCell ref="F333:G333"/>
    <mergeCell ref="H333:I333"/>
    <mergeCell ref="V333:W333"/>
    <mergeCell ref="X333:Y333"/>
    <mergeCell ref="B334:C334"/>
    <mergeCell ref="F334:G334"/>
    <mergeCell ref="H334:I334"/>
    <mergeCell ref="V334:W334"/>
    <mergeCell ref="X334:Y334"/>
    <mergeCell ref="B335:C335"/>
    <mergeCell ref="F335:G335"/>
    <mergeCell ref="H335:I335"/>
    <mergeCell ref="V335:W335"/>
    <mergeCell ref="X335:Y335"/>
    <mergeCell ref="B336:C336"/>
    <mergeCell ref="F336:G336"/>
    <mergeCell ref="H336:I336"/>
    <mergeCell ref="V336:W336"/>
    <mergeCell ref="X336:Y336"/>
    <mergeCell ref="B337:C337"/>
    <mergeCell ref="F337:G337"/>
    <mergeCell ref="H337:I337"/>
    <mergeCell ref="V337:W337"/>
    <mergeCell ref="X337:Y337"/>
    <mergeCell ref="B338:C338"/>
    <mergeCell ref="F338:G338"/>
    <mergeCell ref="H338:I338"/>
    <mergeCell ref="V338:W338"/>
    <mergeCell ref="X338:Y338"/>
    <mergeCell ref="B339:C339"/>
    <mergeCell ref="F339:G339"/>
    <mergeCell ref="H339:I339"/>
    <mergeCell ref="V339:W339"/>
    <mergeCell ref="X339:Y339"/>
    <mergeCell ref="B341:C341"/>
    <mergeCell ref="F341:G341"/>
    <mergeCell ref="H341:I341"/>
    <mergeCell ref="V341:W341"/>
    <mergeCell ref="X341:Y341"/>
    <mergeCell ref="B340:C340"/>
    <mergeCell ref="F340:G340"/>
    <mergeCell ref="H340:I340"/>
    <mergeCell ref="V340:W340"/>
    <mergeCell ref="X340:Y340"/>
    <mergeCell ref="B342:C342"/>
    <mergeCell ref="F342:G342"/>
    <mergeCell ref="H342:I342"/>
    <mergeCell ref="V342:W342"/>
    <mergeCell ref="X342:Y342"/>
    <mergeCell ref="B346:C346"/>
    <mergeCell ref="F346:G346"/>
    <mergeCell ref="H346:I346"/>
    <mergeCell ref="V346:W346"/>
    <mergeCell ref="X346:Y346"/>
    <mergeCell ref="B344:C344"/>
    <mergeCell ref="F344:G344"/>
    <mergeCell ref="H344:I344"/>
    <mergeCell ref="V344:W344"/>
    <mergeCell ref="X344:Y344"/>
    <mergeCell ref="B345:C345"/>
    <mergeCell ref="F345:G345"/>
    <mergeCell ref="H345:I345"/>
    <mergeCell ref="V345:W345"/>
    <mergeCell ref="X345:Y345"/>
    <mergeCell ref="B343:C343"/>
    <mergeCell ref="F343:G343"/>
    <mergeCell ref="H343:I343"/>
    <mergeCell ref="V343:W343"/>
    <mergeCell ref="X343:Y343"/>
    <mergeCell ref="B347:C347"/>
    <mergeCell ref="F347:G347"/>
    <mergeCell ref="H347:I347"/>
    <mergeCell ref="V347:W347"/>
    <mergeCell ref="X347:Y347"/>
    <mergeCell ref="B348:C348"/>
    <mergeCell ref="F348:G348"/>
    <mergeCell ref="H348:I348"/>
    <mergeCell ref="V348:W348"/>
    <mergeCell ref="X348:Y348"/>
    <mergeCell ref="B349:C349"/>
    <mergeCell ref="F349:G349"/>
    <mergeCell ref="H349:I349"/>
    <mergeCell ref="V349:W349"/>
    <mergeCell ref="X349:Y349"/>
    <mergeCell ref="B351:C351"/>
    <mergeCell ref="F351:G351"/>
    <mergeCell ref="H351:I351"/>
    <mergeCell ref="V351:W351"/>
    <mergeCell ref="X351:Y351"/>
    <mergeCell ref="B352:C352"/>
    <mergeCell ref="F352:G352"/>
    <mergeCell ref="H352:I352"/>
    <mergeCell ref="V352:W352"/>
    <mergeCell ref="X352:Y352"/>
    <mergeCell ref="B353:C353"/>
    <mergeCell ref="F353:G353"/>
    <mergeCell ref="H353:I353"/>
    <mergeCell ref="V353:W353"/>
    <mergeCell ref="X353:Y353"/>
    <mergeCell ref="B354:C354"/>
    <mergeCell ref="F354:G354"/>
    <mergeCell ref="H354:I354"/>
    <mergeCell ref="V354:W354"/>
    <mergeCell ref="X354:Y354"/>
    <mergeCell ref="B355:C355"/>
    <mergeCell ref="F355:G355"/>
    <mergeCell ref="H355:I355"/>
    <mergeCell ref="V355:W355"/>
    <mergeCell ref="X355:Y355"/>
    <mergeCell ref="B361:C361"/>
    <mergeCell ref="F361:G361"/>
    <mergeCell ref="H361:I361"/>
    <mergeCell ref="V361:W361"/>
    <mergeCell ref="X361:Y361"/>
    <mergeCell ref="B356:C356"/>
    <mergeCell ref="F356:G356"/>
    <mergeCell ref="H356:I356"/>
    <mergeCell ref="V356:W356"/>
    <mergeCell ref="X356:Y356"/>
    <mergeCell ref="B357:C357"/>
    <mergeCell ref="F357:G357"/>
    <mergeCell ref="H357:I357"/>
    <mergeCell ref="V357:W357"/>
    <mergeCell ref="X357:Y357"/>
    <mergeCell ref="B359:C359"/>
    <mergeCell ref="F359:G359"/>
    <mergeCell ref="H359:I359"/>
    <mergeCell ref="V359:W359"/>
    <mergeCell ref="X359:Y359"/>
    <mergeCell ref="B358:C358"/>
    <mergeCell ref="F358:G358"/>
    <mergeCell ref="H358:I358"/>
    <mergeCell ref="V358:W358"/>
    <mergeCell ref="X358:Y358"/>
    <mergeCell ref="B363:C363"/>
    <mergeCell ref="F363:G363"/>
    <mergeCell ref="H363:I363"/>
    <mergeCell ref="V363:W363"/>
    <mergeCell ref="X363:Y363"/>
    <mergeCell ref="B360:C360"/>
    <mergeCell ref="F360:G360"/>
    <mergeCell ref="H360:I360"/>
    <mergeCell ref="V360:W360"/>
    <mergeCell ref="X360:Y360"/>
    <mergeCell ref="B365:C365"/>
    <mergeCell ref="F365:G365"/>
    <mergeCell ref="H365:I365"/>
    <mergeCell ref="V365:W365"/>
    <mergeCell ref="X365:Y365"/>
    <mergeCell ref="B362:C362"/>
    <mergeCell ref="F362:G362"/>
    <mergeCell ref="H362:I362"/>
    <mergeCell ref="V362:W362"/>
    <mergeCell ref="X362:Y362"/>
    <mergeCell ref="B367:C367"/>
    <mergeCell ref="F367:G367"/>
    <mergeCell ref="H367:I367"/>
    <mergeCell ref="V367:W367"/>
    <mergeCell ref="X367:Y367"/>
    <mergeCell ref="B364:C364"/>
    <mergeCell ref="F364:G364"/>
    <mergeCell ref="H364:I364"/>
    <mergeCell ref="V364:W364"/>
    <mergeCell ref="X364:Y364"/>
    <mergeCell ref="B369:C369"/>
    <mergeCell ref="F369:G369"/>
    <mergeCell ref="H369:I369"/>
    <mergeCell ref="V369:W369"/>
    <mergeCell ref="X369:Y369"/>
    <mergeCell ref="H371:I371"/>
    <mergeCell ref="V371:W371"/>
    <mergeCell ref="B366:C366"/>
    <mergeCell ref="F366:G366"/>
    <mergeCell ref="H366:I366"/>
    <mergeCell ref="V366:W366"/>
    <mergeCell ref="B370:C370"/>
    <mergeCell ref="F370:G370"/>
    <mergeCell ref="H370:I370"/>
    <mergeCell ref="V370:W370"/>
    <mergeCell ref="X416:Y416"/>
    <mergeCell ref="H374:I374"/>
    <mergeCell ref="X374:Y374"/>
    <mergeCell ref="X375:Y375"/>
    <mergeCell ref="X387:Y387"/>
    <mergeCell ref="X372:Y372"/>
    <mergeCell ref="V386:W386"/>
    <mergeCell ref="H393:I393"/>
    <mergeCell ref="V393:W393"/>
    <mergeCell ref="X393:Y393"/>
    <mergeCell ref="B368:C368"/>
    <mergeCell ref="F368:G368"/>
    <mergeCell ref="H368:I368"/>
    <mergeCell ref="V368:W368"/>
    <mergeCell ref="X368:Y368"/>
    <mergeCell ref="B372:C372"/>
    <mergeCell ref="F372:G372"/>
    <mergeCell ref="H372:I372"/>
    <mergeCell ref="V372:W372"/>
    <mergeCell ref="B371:C371"/>
    <mergeCell ref="B373:C373"/>
    <mergeCell ref="B374:C374"/>
    <mergeCell ref="F374:G374"/>
    <mergeCell ref="V374:W374"/>
    <mergeCell ref="B375:C375"/>
    <mergeCell ref="F375:G375"/>
    <mergeCell ref="H375:I375"/>
    <mergeCell ref="V375:W375"/>
    <mergeCell ref="F373:G373"/>
    <mergeCell ref="H373:I373"/>
    <mergeCell ref="B376:C376"/>
    <mergeCell ref="F376:G376"/>
    <mergeCell ref="H376:I376"/>
    <mergeCell ref="V376:W376"/>
    <mergeCell ref="X376:Y376"/>
    <mergeCell ref="B378:C378"/>
    <mergeCell ref="F378:G378"/>
    <mergeCell ref="H378:I378"/>
    <mergeCell ref="V378:W378"/>
    <mergeCell ref="X378:Y378"/>
    <mergeCell ref="B379:C379"/>
    <mergeCell ref="F379:G379"/>
    <mergeCell ref="H379:I379"/>
    <mergeCell ref="V379:W379"/>
    <mergeCell ref="X379:Y379"/>
    <mergeCell ref="B380:C380"/>
    <mergeCell ref="F380:G380"/>
    <mergeCell ref="H380:I380"/>
    <mergeCell ref="V380:W380"/>
    <mergeCell ref="X380:Y380"/>
    <mergeCell ref="B381:C381"/>
    <mergeCell ref="F381:G381"/>
    <mergeCell ref="H381:I381"/>
    <mergeCell ref="V381:W381"/>
    <mergeCell ref="X381:Y381"/>
    <mergeCell ref="B382:C382"/>
    <mergeCell ref="F382:G382"/>
    <mergeCell ref="H382:I382"/>
    <mergeCell ref="V382:W382"/>
    <mergeCell ref="X382:Y382"/>
    <mergeCell ref="B383:C383"/>
    <mergeCell ref="F383:G383"/>
    <mergeCell ref="H383:I383"/>
    <mergeCell ref="X383:Y383"/>
    <mergeCell ref="H384:I384"/>
    <mergeCell ref="V384:W384"/>
    <mergeCell ref="X384:Y384"/>
    <mergeCell ref="B385:C385"/>
    <mergeCell ref="F385:G385"/>
    <mergeCell ref="H385:I385"/>
    <mergeCell ref="X385:Y385"/>
    <mergeCell ref="B384:C384"/>
    <mergeCell ref="X390:Y390"/>
    <mergeCell ref="B387:C387"/>
    <mergeCell ref="F387:G387"/>
    <mergeCell ref="H387:I387"/>
    <mergeCell ref="V387:W387"/>
    <mergeCell ref="B388:C388"/>
    <mergeCell ref="F388:G388"/>
    <mergeCell ref="H388:I388"/>
    <mergeCell ref="X388:Y388"/>
    <mergeCell ref="V388:W388"/>
    <mergeCell ref="B389:C389"/>
    <mergeCell ref="F389:G389"/>
    <mergeCell ref="H389:I389"/>
    <mergeCell ref="V389:W389"/>
    <mergeCell ref="X389:Y389"/>
    <mergeCell ref="B390:C390"/>
    <mergeCell ref="F390:G390"/>
    <mergeCell ref="H390:I390"/>
    <mergeCell ref="V390:W390"/>
    <mergeCell ref="X392:Y392"/>
    <mergeCell ref="B391:C391"/>
    <mergeCell ref="F391:G391"/>
    <mergeCell ref="H391:I391"/>
    <mergeCell ref="V391:W391"/>
    <mergeCell ref="X391:Y391"/>
    <mergeCell ref="X397:Y397"/>
    <mergeCell ref="B392:C392"/>
    <mergeCell ref="F392:G392"/>
    <mergeCell ref="H392:I392"/>
    <mergeCell ref="V392:W392"/>
    <mergeCell ref="X400:Y400"/>
    <mergeCell ref="B396:C396"/>
    <mergeCell ref="F396:G396"/>
    <mergeCell ref="H396:I396"/>
    <mergeCell ref="V396:W396"/>
    <mergeCell ref="X396:Y396"/>
    <mergeCell ref="B397:C397"/>
    <mergeCell ref="F397:G397"/>
    <mergeCell ref="H397:I397"/>
    <mergeCell ref="V397:W397"/>
    <mergeCell ref="X402:Y402"/>
    <mergeCell ref="B398:C398"/>
    <mergeCell ref="F398:G398"/>
    <mergeCell ref="H398:I398"/>
    <mergeCell ref="V398:W398"/>
    <mergeCell ref="X398:Y398"/>
    <mergeCell ref="B400:C400"/>
    <mergeCell ref="F400:G400"/>
    <mergeCell ref="H400:I400"/>
    <mergeCell ref="V400:W400"/>
    <mergeCell ref="X409:Y409"/>
    <mergeCell ref="B401:C401"/>
    <mergeCell ref="F401:G401"/>
    <mergeCell ref="H401:I401"/>
    <mergeCell ref="V401:W401"/>
    <mergeCell ref="X401:Y401"/>
    <mergeCell ref="B402:C402"/>
    <mergeCell ref="F402:G402"/>
    <mergeCell ref="H402:I402"/>
    <mergeCell ref="V402:W402"/>
    <mergeCell ref="X410:Y410"/>
    <mergeCell ref="B403:C403"/>
    <mergeCell ref="F403:G403"/>
    <mergeCell ref="H403:I403"/>
    <mergeCell ref="V403:W403"/>
    <mergeCell ref="X403:Y403"/>
    <mergeCell ref="B409:C409"/>
    <mergeCell ref="F409:G409"/>
    <mergeCell ref="H409:I409"/>
    <mergeCell ref="V409:W409"/>
    <mergeCell ref="X412:Y412"/>
    <mergeCell ref="B410:C410"/>
    <mergeCell ref="F410:G410"/>
    <mergeCell ref="H410:I410"/>
    <mergeCell ref="V410:W410"/>
    <mergeCell ref="X414:Y414"/>
    <mergeCell ref="B411:C411"/>
    <mergeCell ref="F411:G411"/>
    <mergeCell ref="H411:I411"/>
    <mergeCell ref="V411:W411"/>
    <mergeCell ref="X411:Y411"/>
    <mergeCell ref="B412:C412"/>
    <mergeCell ref="F412:G412"/>
    <mergeCell ref="H412:I412"/>
    <mergeCell ref="V412:W412"/>
    <mergeCell ref="V417:W417"/>
    <mergeCell ref="X417:Y417"/>
    <mergeCell ref="B413:C413"/>
    <mergeCell ref="F413:G413"/>
    <mergeCell ref="H413:I413"/>
    <mergeCell ref="V413:W413"/>
    <mergeCell ref="B414:C414"/>
    <mergeCell ref="F414:G414"/>
    <mergeCell ref="H414:I414"/>
    <mergeCell ref="B416:C416"/>
    <mergeCell ref="F416:G416"/>
    <mergeCell ref="H416:I416"/>
    <mergeCell ref="B417:C417"/>
    <mergeCell ref="F417:G417"/>
    <mergeCell ref="H417:I417"/>
    <mergeCell ref="B420:C420"/>
    <mergeCell ref="F420:G420"/>
    <mergeCell ref="H420:I420"/>
    <mergeCell ref="B418:C418"/>
    <mergeCell ref="F418:G418"/>
    <mergeCell ref="F498:G498"/>
    <mergeCell ref="H498:I498"/>
    <mergeCell ref="B421:C421"/>
    <mergeCell ref="F421:G421"/>
    <mergeCell ref="F444:G444"/>
    <mergeCell ref="H421:I421"/>
    <mergeCell ref="H441:I441"/>
    <mergeCell ref="H442:I442"/>
    <mergeCell ref="H443:I443"/>
    <mergeCell ref="F445:G445"/>
    <mergeCell ref="V418:W418"/>
    <mergeCell ref="X418:Y418"/>
    <mergeCell ref="V421:W421"/>
    <mergeCell ref="X421:Y421"/>
    <mergeCell ref="F425:G425"/>
    <mergeCell ref="H418:I418"/>
    <mergeCell ref="F419:G419"/>
    <mergeCell ref="V419:W419"/>
    <mergeCell ref="X419:Y419"/>
    <mergeCell ref="B422:C422"/>
    <mergeCell ref="F422:G422"/>
    <mergeCell ref="H422:I422"/>
    <mergeCell ref="V422:W422"/>
    <mergeCell ref="X422:Y422"/>
    <mergeCell ref="B423:C423"/>
    <mergeCell ref="F423:G423"/>
    <mergeCell ref="H423:I423"/>
    <mergeCell ref="V423:W423"/>
    <mergeCell ref="X423:Y423"/>
    <mergeCell ref="B424:C424"/>
    <mergeCell ref="F424:G424"/>
    <mergeCell ref="H424:I424"/>
    <mergeCell ref="V424:W424"/>
    <mergeCell ref="X424:Y424"/>
    <mergeCell ref="B425:C425"/>
    <mergeCell ref="H425:I425"/>
    <mergeCell ref="V425:W425"/>
    <mergeCell ref="X425:Y425"/>
    <mergeCell ref="B426:C426"/>
    <mergeCell ref="F426:G426"/>
    <mergeCell ref="H426:I426"/>
    <mergeCell ref="V426:W426"/>
    <mergeCell ref="X426:Y426"/>
    <mergeCell ref="B427:C427"/>
    <mergeCell ref="F427:G427"/>
    <mergeCell ref="H427:I427"/>
    <mergeCell ref="V427:W427"/>
    <mergeCell ref="X427:Y427"/>
    <mergeCell ref="B430:C430"/>
    <mergeCell ref="B428:C428"/>
    <mergeCell ref="F428:G428"/>
    <mergeCell ref="H428:I428"/>
    <mergeCell ref="V428:W428"/>
    <mergeCell ref="B429:C429"/>
    <mergeCell ref="F429:G429"/>
    <mergeCell ref="H429:I429"/>
    <mergeCell ref="V429:W429"/>
    <mergeCell ref="F430:G430"/>
    <mergeCell ref="H430:I430"/>
    <mergeCell ref="V430:W430"/>
    <mergeCell ref="H435:I435"/>
    <mergeCell ref="V435:W435"/>
    <mergeCell ref="F441:G441"/>
    <mergeCell ref="B431:C431"/>
    <mergeCell ref="F431:G431"/>
    <mergeCell ref="H431:I431"/>
    <mergeCell ref="V431:W431"/>
    <mergeCell ref="X431:Y431"/>
    <mergeCell ref="V467:W467"/>
    <mergeCell ref="F447:G447"/>
    <mergeCell ref="F448:G448"/>
    <mergeCell ref="F442:G442"/>
    <mergeCell ref="H444:I444"/>
    <mergeCell ref="B432:C432"/>
    <mergeCell ref="F432:G432"/>
    <mergeCell ref="H432:I432"/>
    <mergeCell ref="V432:W432"/>
    <mergeCell ref="X432:Y432"/>
    <mergeCell ref="B433:C433"/>
    <mergeCell ref="F433:G433"/>
    <mergeCell ref="H433:I433"/>
    <mergeCell ref="V433:W433"/>
    <mergeCell ref="X433:Y433"/>
    <mergeCell ref="X435:Y435"/>
    <mergeCell ref="B454:C454"/>
    <mergeCell ref="F454:G454"/>
    <mergeCell ref="H454:I454"/>
    <mergeCell ref="V454:W454"/>
    <mergeCell ref="X454:Y454"/>
    <mergeCell ref="F449:G449"/>
    <mergeCell ref="F438:G438"/>
    <mergeCell ref="F439:G439"/>
    <mergeCell ref="F440:G440"/>
    <mergeCell ref="B455:C455"/>
    <mergeCell ref="F455:G455"/>
    <mergeCell ref="H455:I455"/>
    <mergeCell ref="V455:W455"/>
    <mergeCell ref="X455:Y455"/>
    <mergeCell ref="B457:C457"/>
    <mergeCell ref="F457:G457"/>
    <mergeCell ref="H457:I457"/>
    <mergeCell ref="V457:W457"/>
    <mergeCell ref="X457:Y457"/>
    <mergeCell ref="B458:C458"/>
    <mergeCell ref="F458:G458"/>
    <mergeCell ref="H458:I458"/>
    <mergeCell ref="V458:W458"/>
    <mergeCell ref="X458:Y458"/>
    <mergeCell ref="B459:C459"/>
    <mergeCell ref="F459:G459"/>
    <mergeCell ref="H459:I459"/>
    <mergeCell ref="V459:W459"/>
    <mergeCell ref="X459:Y459"/>
    <mergeCell ref="B460:C460"/>
    <mergeCell ref="F460:G460"/>
    <mergeCell ref="H460:I460"/>
    <mergeCell ref="V460:W460"/>
    <mergeCell ref="X460:Y460"/>
    <mergeCell ref="B462:C462"/>
    <mergeCell ref="F462:G462"/>
    <mergeCell ref="H462:I462"/>
    <mergeCell ref="V462:W462"/>
    <mergeCell ref="X462:Y462"/>
    <mergeCell ref="B468:C468"/>
    <mergeCell ref="F468:G468"/>
    <mergeCell ref="H468:I468"/>
    <mergeCell ref="V468:W468"/>
    <mergeCell ref="X468:Y468"/>
    <mergeCell ref="B461:C461"/>
    <mergeCell ref="F461:G461"/>
    <mergeCell ref="H461:I461"/>
    <mergeCell ref="V461:W461"/>
    <mergeCell ref="X461:Y461"/>
    <mergeCell ref="B463:C463"/>
    <mergeCell ref="F463:G463"/>
    <mergeCell ref="H463:I463"/>
    <mergeCell ref="V463:W463"/>
    <mergeCell ref="X463:Y463"/>
    <mergeCell ref="B471:C471"/>
    <mergeCell ref="F471:G471"/>
    <mergeCell ref="H471:I471"/>
    <mergeCell ref="V471:W471"/>
    <mergeCell ref="X471:Y471"/>
    <mergeCell ref="B469:C469"/>
    <mergeCell ref="F469:G469"/>
    <mergeCell ref="H469:I469"/>
    <mergeCell ref="V469:W469"/>
    <mergeCell ref="X469:Y469"/>
    <mergeCell ref="B473:C473"/>
    <mergeCell ref="F473:G473"/>
    <mergeCell ref="H473:I473"/>
    <mergeCell ref="V473:W473"/>
    <mergeCell ref="X473:Y473"/>
    <mergeCell ref="B470:C470"/>
    <mergeCell ref="F470:G470"/>
    <mergeCell ref="H470:I470"/>
    <mergeCell ref="V470:W470"/>
    <mergeCell ref="X470:Y470"/>
    <mergeCell ref="B475:C475"/>
    <mergeCell ref="F475:G475"/>
    <mergeCell ref="H475:I475"/>
    <mergeCell ref="V475:W475"/>
    <mergeCell ref="X475:Y475"/>
    <mergeCell ref="B472:C472"/>
    <mergeCell ref="F472:G472"/>
    <mergeCell ref="H472:I472"/>
    <mergeCell ref="V472:W472"/>
    <mergeCell ref="X472:Y472"/>
    <mergeCell ref="B477:C477"/>
    <mergeCell ref="F477:G477"/>
    <mergeCell ref="H477:I477"/>
    <mergeCell ref="V477:W477"/>
    <mergeCell ref="X477:Y477"/>
    <mergeCell ref="B474:C474"/>
    <mergeCell ref="F474:G474"/>
    <mergeCell ref="H474:I474"/>
    <mergeCell ref="V474:W474"/>
    <mergeCell ref="X474:Y474"/>
    <mergeCell ref="B479:C479"/>
    <mergeCell ref="F479:G479"/>
    <mergeCell ref="H479:I479"/>
    <mergeCell ref="V479:W479"/>
    <mergeCell ref="X479:Y479"/>
    <mergeCell ref="B476:C476"/>
    <mergeCell ref="F476:G476"/>
    <mergeCell ref="H476:I476"/>
    <mergeCell ref="V476:W476"/>
    <mergeCell ref="X476:Y476"/>
    <mergeCell ref="B481:C481"/>
    <mergeCell ref="F481:G481"/>
    <mergeCell ref="H481:I481"/>
    <mergeCell ref="V481:W481"/>
    <mergeCell ref="X481:Y481"/>
    <mergeCell ref="B478:C478"/>
    <mergeCell ref="F478:G478"/>
    <mergeCell ref="H478:I478"/>
    <mergeCell ref="V478:W478"/>
    <mergeCell ref="X478:Y478"/>
    <mergeCell ref="B483:C483"/>
    <mergeCell ref="F483:G483"/>
    <mergeCell ref="H483:I483"/>
    <mergeCell ref="V483:W483"/>
    <mergeCell ref="X483:Y483"/>
    <mergeCell ref="B480:C480"/>
    <mergeCell ref="F480:G480"/>
    <mergeCell ref="H480:I480"/>
    <mergeCell ref="V480:W480"/>
    <mergeCell ref="X480:Y480"/>
    <mergeCell ref="B485:C485"/>
    <mergeCell ref="F485:G485"/>
    <mergeCell ref="H485:I485"/>
    <mergeCell ref="V485:W485"/>
    <mergeCell ref="X485:Y485"/>
    <mergeCell ref="B482:C482"/>
    <mergeCell ref="F482:G482"/>
    <mergeCell ref="H482:I482"/>
    <mergeCell ref="V482:W482"/>
    <mergeCell ref="X482:Y482"/>
    <mergeCell ref="B486:C486"/>
    <mergeCell ref="F486:G486"/>
    <mergeCell ref="H486:I486"/>
    <mergeCell ref="V486:W486"/>
    <mergeCell ref="X486:Y486"/>
    <mergeCell ref="B484:C484"/>
    <mergeCell ref="F484:G484"/>
    <mergeCell ref="H484:I484"/>
    <mergeCell ref="V484:W484"/>
    <mergeCell ref="X484:Y484"/>
    <mergeCell ref="B488:C488"/>
    <mergeCell ref="F488:G488"/>
    <mergeCell ref="H488:I488"/>
    <mergeCell ref="V488:W488"/>
    <mergeCell ref="X488:Y488"/>
    <mergeCell ref="B490:C490"/>
    <mergeCell ref="F490:G490"/>
    <mergeCell ref="H490:I490"/>
    <mergeCell ref="V490:W490"/>
    <mergeCell ref="X490:Y490"/>
    <mergeCell ref="B487:C487"/>
    <mergeCell ref="F487:G487"/>
    <mergeCell ref="H487:I487"/>
    <mergeCell ref="V487:W487"/>
    <mergeCell ref="X487:Y487"/>
    <mergeCell ref="B492:C492"/>
    <mergeCell ref="F492:G492"/>
    <mergeCell ref="H492:I492"/>
    <mergeCell ref="V492:W492"/>
    <mergeCell ref="X492:Y492"/>
    <mergeCell ref="B489:C489"/>
    <mergeCell ref="F489:G489"/>
    <mergeCell ref="H489:I489"/>
    <mergeCell ref="V489:W489"/>
    <mergeCell ref="X489:Y489"/>
    <mergeCell ref="B494:C494"/>
    <mergeCell ref="F494:G494"/>
    <mergeCell ref="H494:I494"/>
    <mergeCell ref="V494:W494"/>
    <mergeCell ref="X494:Y494"/>
    <mergeCell ref="B491:C491"/>
    <mergeCell ref="F491:G491"/>
    <mergeCell ref="H491:I491"/>
    <mergeCell ref="V491:W491"/>
    <mergeCell ref="X491:Y491"/>
    <mergeCell ref="B496:C496"/>
    <mergeCell ref="F496:G496"/>
    <mergeCell ref="H496:I496"/>
    <mergeCell ref="V496:W496"/>
    <mergeCell ref="X496:Y496"/>
    <mergeCell ref="B493:C493"/>
    <mergeCell ref="F493:G493"/>
    <mergeCell ref="H493:I493"/>
    <mergeCell ref="V493:W493"/>
    <mergeCell ref="X493:Y493"/>
    <mergeCell ref="B495:C495"/>
    <mergeCell ref="F495:G495"/>
    <mergeCell ref="H495:I495"/>
    <mergeCell ref="V495:W495"/>
    <mergeCell ref="X495:Y495"/>
    <mergeCell ref="B499:C499"/>
    <mergeCell ref="F499:G499"/>
    <mergeCell ref="H499:I499"/>
    <mergeCell ref="V499:W499"/>
    <mergeCell ref="X499:Y499"/>
    <mergeCell ref="B497:C497"/>
    <mergeCell ref="F497:G497"/>
    <mergeCell ref="H497:I497"/>
    <mergeCell ref="V497:W497"/>
    <mergeCell ref="X497:Y497"/>
    <mergeCell ref="B501:C501"/>
    <mergeCell ref="F501:G501"/>
    <mergeCell ref="H501:I501"/>
    <mergeCell ref="V501:W501"/>
    <mergeCell ref="X501:Y501"/>
    <mergeCell ref="X503:Y503"/>
    <mergeCell ref="B500:C500"/>
    <mergeCell ref="F500:G500"/>
    <mergeCell ref="H500:I500"/>
    <mergeCell ref="V500:W500"/>
    <mergeCell ref="X500:Y500"/>
    <mergeCell ref="X505:Y505"/>
    <mergeCell ref="B502:C502"/>
    <mergeCell ref="F502:G502"/>
    <mergeCell ref="H502:I502"/>
    <mergeCell ref="V502:W502"/>
    <mergeCell ref="X502:Y502"/>
    <mergeCell ref="B503:C503"/>
    <mergeCell ref="F503:G503"/>
    <mergeCell ref="H503:I503"/>
    <mergeCell ref="V503:W503"/>
    <mergeCell ref="X507:Y507"/>
    <mergeCell ref="B504:C504"/>
    <mergeCell ref="F504:G504"/>
    <mergeCell ref="H504:I504"/>
    <mergeCell ref="V504:W504"/>
    <mergeCell ref="X504:Y504"/>
    <mergeCell ref="B505:C505"/>
    <mergeCell ref="F505:G505"/>
    <mergeCell ref="H505:I505"/>
    <mergeCell ref="V505:W505"/>
    <mergeCell ref="X510:Y510"/>
    <mergeCell ref="B506:C506"/>
    <mergeCell ref="F506:G506"/>
    <mergeCell ref="H506:I506"/>
    <mergeCell ref="V506:W506"/>
    <mergeCell ref="X506:Y506"/>
    <mergeCell ref="B507:C507"/>
    <mergeCell ref="F507:G507"/>
    <mergeCell ref="H507:I507"/>
    <mergeCell ref="V507:W507"/>
    <mergeCell ref="X512:Y512"/>
    <mergeCell ref="B508:C508"/>
    <mergeCell ref="F508:G508"/>
    <mergeCell ref="H508:I508"/>
    <mergeCell ref="V508:W508"/>
    <mergeCell ref="X508:Y508"/>
    <mergeCell ref="B510:C510"/>
    <mergeCell ref="F510:G510"/>
    <mergeCell ref="H510:I510"/>
    <mergeCell ref="V510:W510"/>
    <mergeCell ref="X514:Y514"/>
    <mergeCell ref="B511:C511"/>
    <mergeCell ref="F511:G511"/>
    <mergeCell ref="H511:I511"/>
    <mergeCell ref="V511:W511"/>
    <mergeCell ref="X511:Y511"/>
    <mergeCell ref="B512:C512"/>
    <mergeCell ref="F512:G512"/>
    <mergeCell ref="H512:I512"/>
    <mergeCell ref="V512:W512"/>
    <mergeCell ref="X518:Y518"/>
    <mergeCell ref="B513:C513"/>
    <mergeCell ref="F513:G513"/>
    <mergeCell ref="H513:I513"/>
    <mergeCell ref="V513:W513"/>
    <mergeCell ref="X513:Y513"/>
    <mergeCell ref="B514:C514"/>
    <mergeCell ref="F514:G514"/>
    <mergeCell ref="H514:I514"/>
    <mergeCell ref="V514:W514"/>
    <mergeCell ref="X521:Y521"/>
    <mergeCell ref="B517:C517"/>
    <mergeCell ref="F517:G517"/>
    <mergeCell ref="H517:I517"/>
    <mergeCell ref="V517:W517"/>
    <mergeCell ref="X517:Y517"/>
    <mergeCell ref="B518:C518"/>
    <mergeCell ref="F518:G518"/>
    <mergeCell ref="H518:I518"/>
    <mergeCell ref="V518:W518"/>
    <mergeCell ref="X523:Y523"/>
    <mergeCell ref="B519:C519"/>
    <mergeCell ref="F519:G519"/>
    <mergeCell ref="H519:I519"/>
    <mergeCell ref="V519:W519"/>
    <mergeCell ref="X519:Y519"/>
    <mergeCell ref="B521:C521"/>
    <mergeCell ref="F521:G521"/>
    <mergeCell ref="H521:I521"/>
    <mergeCell ref="V521:W521"/>
    <mergeCell ref="X526:Y526"/>
    <mergeCell ref="B522:C522"/>
    <mergeCell ref="F522:G522"/>
    <mergeCell ref="H522:I522"/>
    <mergeCell ref="V522:W522"/>
    <mergeCell ref="X522:Y522"/>
    <mergeCell ref="B523:C523"/>
    <mergeCell ref="F523:G523"/>
    <mergeCell ref="H523:I523"/>
    <mergeCell ref="V523:W523"/>
    <mergeCell ref="X529:Y529"/>
    <mergeCell ref="B525:C525"/>
    <mergeCell ref="F525:G525"/>
    <mergeCell ref="H525:I525"/>
    <mergeCell ref="V525:W525"/>
    <mergeCell ref="X525:Y525"/>
    <mergeCell ref="B526:C526"/>
    <mergeCell ref="F526:G526"/>
    <mergeCell ref="H526:I526"/>
    <mergeCell ref="V526:W526"/>
    <mergeCell ref="F530:G530"/>
    <mergeCell ref="H530:I530"/>
    <mergeCell ref="B529:C529"/>
    <mergeCell ref="F529:G529"/>
    <mergeCell ref="H529:I529"/>
    <mergeCell ref="V529:W529"/>
    <mergeCell ref="X530:Y530"/>
    <mergeCell ref="B532:C532"/>
    <mergeCell ref="F532:G532"/>
    <mergeCell ref="H532:I532"/>
    <mergeCell ref="V532:W532"/>
    <mergeCell ref="X532:Y532"/>
    <mergeCell ref="B531:C531"/>
    <mergeCell ref="F531:G531"/>
    <mergeCell ref="H531:I531"/>
    <mergeCell ref="B530:C530"/>
    <mergeCell ref="B537:C537"/>
    <mergeCell ref="F537:G537"/>
    <mergeCell ref="H537:I537"/>
    <mergeCell ref="V537:W537"/>
    <mergeCell ref="X537:Y537"/>
    <mergeCell ref="B538:C538"/>
    <mergeCell ref="F538:G538"/>
    <mergeCell ref="H538:I538"/>
    <mergeCell ref="V538:W538"/>
    <mergeCell ref="X538:Y538"/>
    <mergeCell ref="B533:C533"/>
    <mergeCell ref="F533:G533"/>
    <mergeCell ref="H533:I533"/>
    <mergeCell ref="V533:W533"/>
    <mergeCell ref="X533:Y533"/>
    <mergeCell ref="B539:C539"/>
    <mergeCell ref="F539:G539"/>
    <mergeCell ref="H539:I539"/>
    <mergeCell ref="V539:W539"/>
    <mergeCell ref="X539:Y539"/>
    <mergeCell ref="B540:C540"/>
    <mergeCell ref="F540:G540"/>
    <mergeCell ref="H540:I540"/>
    <mergeCell ref="V540:W540"/>
    <mergeCell ref="X540:Y540"/>
    <mergeCell ref="B541:C541"/>
    <mergeCell ref="F541:G541"/>
    <mergeCell ref="H541:I541"/>
    <mergeCell ref="V541:W541"/>
    <mergeCell ref="X541:Y541"/>
    <mergeCell ref="X543:Y543"/>
    <mergeCell ref="B542:C542"/>
    <mergeCell ref="F542:G542"/>
    <mergeCell ref="H542:I542"/>
    <mergeCell ref="V542:W542"/>
    <mergeCell ref="X542:Y542"/>
    <mergeCell ref="X545:Y545"/>
    <mergeCell ref="B543:C543"/>
    <mergeCell ref="F543:G543"/>
    <mergeCell ref="H543:I543"/>
    <mergeCell ref="V543:W543"/>
    <mergeCell ref="X547:Y547"/>
    <mergeCell ref="B544:C544"/>
    <mergeCell ref="F544:G544"/>
    <mergeCell ref="H544:I544"/>
    <mergeCell ref="V544:W544"/>
    <mergeCell ref="X544:Y544"/>
    <mergeCell ref="B545:C545"/>
    <mergeCell ref="F545:G545"/>
    <mergeCell ref="H545:I545"/>
    <mergeCell ref="V545:W545"/>
    <mergeCell ref="A550:V550"/>
    <mergeCell ref="W550:X550"/>
    <mergeCell ref="Y550:Z550"/>
    <mergeCell ref="W549:X549"/>
    <mergeCell ref="B546:C546"/>
    <mergeCell ref="F546:G546"/>
    <mergeCell ref="H546:I546"/>
    <mergeCell ref="V546:W546"/>
    <mergeCell ref="X546:Y546"/>
    <mergeCell ref="B547:C547"/>
    <mergeCell ref="W1:X1"/>
    <mergeCell ref="S2:X2"/>
    <mergeCell ref="U4:X4"/>
    <mergeCell ref="V77:W77"/>
    <mergeCell ref="X77:Y77"/>
    <mergeCell ref="B548:G548"/>
    <mergeCell ref="H548:I548"/>
    <mergeCell ref="V548:W548"/>
    <mergeCell ref="X548:Y548"/>
    <mergeCell ref="F547:G547"/>
    <mergeCell ref="H547:I547"/>
    <mergeCell ref="V547:W547"/>
    <mergeCell ref="F90:G90"/>
    <mergeCell ref="H90:I90"/>
    <mergeCell ref="H122:I122"/>
    <mergeCell ref="H123:I123"/>
    <mergeCell ref="F443:G443"/>
    <mergeCell ref="H437:I437"/>
    <mergeCell ref="H438:I438"/>
    <mergeCell ref="H439:I439"/>
    <mergeCell ref="H440:I440"/>
    <mergeCell ref="F437:G437"/>
    <mergeCell ref="F434:G434"/>
    <mergeCell ref="H434:I434"/>
    <mergeCell ref="B436:C436"/>
    <mergeCell ref="F436:G436"/>
    <mergeCell ref="H436:I436"/>
    <mergeCell ref="V436:W436"/>
    <mergeCell ref="X436:Y436"/>
    <mergeCell ref="B435:C435"/>
    <mergeCell ref="F435:G435"/>
    <mergeCell ref="H386:I386"/>
    <mergeCell ref="F399:G399"/>
    <mergeCell ref="H399:I399"/>
    <mergeCell ref="F415:G415"/>
    <mergeCell ref="H415:I415"/>
    <mergeCell ref="V414:W414"/>
    <mergeCell ref="V399:W399"/>
    <mergeCell ref="F210:G210"/>
    <mergeCell ref="F384:G384"/>
    <mergeCell ref="H305:I305"/>
    <mergeCell ref="F350:G350"/>
    <mergeCell ref="H350:I350"/>
    <mergeCell ref="V182:W182"/>
    <mergeCell ref="V305:W305"/>
    <mergeCell ref="V212:W212"/>
    <mergeCell ref="V373:W373"/>
    <mergeCell ref="F371:G371"/>
    <mergeCell ref="X182:Y182"/>
    <mergeCell ref="H183:I183"/>
    <mergeCell ref="X164:Y164"/>
    <mergeCell ref="X165:Y165"/>
    <mergeCell ref="F162:G162"/>
    <mergeCell ref="F163:G163"/>
    <mergeCell ref="H162:I162"/>
    <mergeCell ref="H163:I163"/>
    <mergeCell ref="V162:W162"/>
    <mergeCell ref="V163:W163"/>
    <mergeCell ref="X163:Y163"/>
    <mergeCell ref="F164:G164"/>
    <mergeCell ref="F165:G165"/>
    <mergeCell ref="H164:I164"/>
    <mergeCell ref="H165:I165"/>
    <mergeCell ref="V164:W164"/>
    <mergeCell ref="V165:W165"/>
    <mergeCell ref="X305:Y305"/>
    <mergeCell ref="V350:W350"/>
    <mergeCell ref="X350:Y350"/>
    <mergeCell ref="X371:Y371"/>
    <mergeCell ref="V385:W385"/>
    <mergeCell ref="V383:W383"/>
    <mergeCell ref="X373:Y373"/>
    <mergeCell ref="X366:Y366"/>
    <mergeCell ref="X370:Y370"/>
    <mergeCell ref="X399:Y399"/>
    <mergeCell ref="V415:W415"/>
    <mergeCell ref="X415:Y415"/>
    <mergeCell ref="V434:W434"/>
    <mergeCell ref="X434:Y434"/>
    <mergeCell ref="V420:W420"/>
    <mergeCell ref="X420:Y420"/>
    <mergeCell ref="X428:Y428"/>
    <mergeCell ref="X430:Y430"/>
    <mergeCell ref="X429:Y429"/>
    <mergeCell ref="V438:W438"/>
    <mergeCell ref="X438:Y438"/>
    <mergeCell ref="V439:W439"/>
    <mergeCell ref="X439:Y439"/>
    <mergeCell ref="V440:W440"/>
    <mergeCell ref="X440:Y440"/>
    <mergeCell ref="V441:W441"/>
    <mergeCell ref="X441:Y441"/>
    <mergeCell ref="V442:W442"/>
    <mergeCell ref="X442:Y442"/>
    <mergeCell ref="V443:W443"/>
    <mergeCell ref="X443:Y443"/>
    <mergeCell ref="V444:W444"/>
    <mergeCell ref="X444:Y444"/>
    <mergeCell ref="V445:W445"/>
    <mergeCell ref="X445:Y445"/>
    <mergeCell ref="V446:W446"/>
    <mergeCell ref="X446:Y446"/>
    <mergeCell ref="V447:W447"/>
    <mergeCell ref="X447:Y447"/>
    <mergeCell ref="V448:W448"/>
    <mergeCell ref="X448:Y448"/>
    <mergeCell ref="V449:W449"/>
    <mergeCell ref="X449:Y449"/>
    <mergeCell ref="V450:W450"/>
    <mergeCell ref="X450:Y450"/>
    <mergeCell ref="V451:W451"/>
    <mergeCell ref="X451:Y451"/>
    <mergeCell ref="V452:W452"/>
    <mergeCell ref="X452:Y452"/>
    <mergeCell ref="V453:W453"/>
    <mergeCell ref="X453:Y453"/>
    <mergeCell ref="V534:W534"/>
    <mergeCell ref="X534:Y534"/>
    <mergeCell ref="X467:Y467"/>
    <mergeCell ref="V498:W498"/>
    <mergeCell ref="X498:Y498"/>
    <mergeCell ref="V520:W520"/>
    <mergeCell ref="X520:Y520"/>
    <mergeCell ref="V530:W530"/>
    <mergeCell ref="X28:Y28"/>
    <mergeCell ref="X61:Y61"/>
    <mergeCell ref="X74:Y74"/>
    <mergeCell ref="X78:Y78"/>
    <mergeCell ref="X113:Y113"/>
    <mergeCell ref="X117:Y117"/>
    <mergeCell ref="X80:Y80"/>
    <mergeCell ref="X120:Y120"/>
    <mergeCell ref="X124:Y124"/>
    <mergeCell ref="X125:Y125"/>
    <mergeCell ref="X126:Y126"/>
    <mergeCell ref="X128:Y128"/>
    <mergeCell ref="X133:Y133"/>
    <mergeCell ref="X130:Y130"/>
    <mergeCell ref="X131:Y131"/>
    <mergeCell ref="X134:Y134"/>
    <mergeCell ref="X135:Y135"/>
    <mergeCell ref="V138:W138"/>
    <mergeCell ref="X138:Y138"/>
    <mergeCell ref="V140:W140"/>
    <mergeCell ref="X140:Y140"/>
    <mergeCell ref="X139:Y139"/>
    <mergeCell ref="X137:Y137"/>
    <mergeCell ref="V136:W136"/>
    <mergeCell ref="X136:Y136"/>
    <mergeCell ref="X212:Y212"/>
    <mergeCell ref="V254:W254"/>
    <mergeCell ref="X254:Y254"/>
    <mergeCell ref="X144:Y144"/>
    <mergeCell ref="X145:Y145"/>
    <mergeCell ref="V194:W194"/>
    <mergeCell ref="X194:Y194"/>
    <mergeCell ref="V199:W199"/>
    <mergeCell ref="X199:Y199"/>
    <mergeCell ref="X162:Y162"/>
  </mergeCells>
  <printOptions/>
  <pageMargins left="0.5511811023622047" right="0.35433070866141736" top="0.5905511811023623" bottom="0.7874015748031497" header="0.5118110236220472" footer="0.5118110236220472"/>
  <pageSetup orientation="landscape" paperSize="9" scale="90" r:id="rId1"/>
  <headerFooter>
    <oddHeader>&amp;C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2012-02-01T13:05:48Z</cp:lastPrinted>
  <dcterms:modified xsi:type="dcterms:W3CDTF">2012-02-01T13:06:41Z</dcterms:modified>
  <cp:category/>
  <cp:version/>
  <cp:contentType/>
  <cp:contentStatus/>
</cp:coreProperties>
</file>